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093160\Documents\IV Solutions\Labeling Project\Customer Letters\"/>
    </mc:Choice>
  </mc:AlternateContent>
  <xr:revisionPtr revIDLastSave="0" documentId="8_{0BA7CB78-B433-4873-942A-A1796BC609AB}" xr6:coauthVersionLast="45" xr6:coauthVersionMax="45" xr10:uidLastSave="{00000000-0000-0000-0000-000000000000}"/>
  <bookViews>
    <workbookView xWindow="-120" yWindow="-120" windowWidth="20730" windowHeight="11160" tabRatio="752" firstSheet="3" activeTab="3" xr2:uid="{00000000-000D-0000-FFFF-FFFF00000000}"/>
  </bookViews>
  <sheets>
    <sheet name="Schedule Analysis" sheetId="13" state="hidden" r:id="rId1"/>
    <sheet name="Costs Analysis" sheetId="12" state="hidden" r:id="rId2"/>
    <sheet name="International Sum" sheetId="8" state="hidden" r:id="rId3"/>
    <sheet name="Conversion " sheetId="1" r:id="rId4"/>
    <sheet name="Approval Score Card" sheetId="15" state="hidden" r:id="rId5"/>
    <sheet name="Implementation Schedule" sheetId="17" state="hidden" r:id="rId6"/>
    <sheet name="Enclosure" sheetId="16" state="hidden" r:id="rId7"/>
    <sheet name="Sheet1" sheetId="19" state="hidden" r:id="rId8"/>
  </sheets>
  <definedNames>
    <definedName name="_xlnm._FilterDatabase" localSheetId="3" hidden="1">'Conversion '!$A$3:$K$118</definedName>
    <definedName name="_xlnm.Print_Titles" localSheetId="3">'Conversion '!$1:$2</definedName>
  </definedNames>
  <calcPr calcId="191029"/>
  <pivotCaches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8" i="19" l="1"/>
  <c r="H98" i="19" s="1"/>
  <c r="I98" i="19" s="1"/>
  <c r="G75" i="19"/>
  <c r="H75" i="19" s="1"/>
  <c r="I75" i="19" s="1"/>
  <c r="G51" i="19"/>
  <c r="H51" i="19" s="1"/>
  <c r="I51" i="19" s="1"/>
  <c r="G26" i="19"/>
  <c r="H26" i="19" s="1"/>
  <c r="I26" i="19" s="1"/>
  <c r="G3" i="19"/>
  <c r="H3" i="19" s="1"/>
  <c r="I3" i="19" s="1"/>
  <c r="E16" i="12"/>
  <c r="E17" i="12" s="1"/>
  <c r="E9" i="12"/>
  <c r="E8" i="12"/>
  <c r="E7" i="12"/>
  <c r="E5" i="12"/>
  <c r="R23" i="13"/>
  <c r="Q23" i="13"/>
  <c r="P23" i="13"/>
  <c r="V17" i="13"/>
  <c r="V16" i="13"/>
  <c r="V15" i="13"/>
  <c r="V6" i="13"/>
  <c r="V5" i="13"/>
  <c r="S14" i="13"/>
  <c r="S15" i="13"/>
  <c r="S16" i="13"/>
  <c r="S17" i="13"/>
  <c r="T17" i="13"/>
  <c r="T16" i="13"/>
  <c r="T15" i="13"/>
  <c r="T14" i="13"/>
  <c r="T6" i="13"/>
  <c r="T5" i="13"/>
  <c r="S8" i="13"/>
  <c r="S6" i="13"/>
  <c r="S5" i="13"/>
  <c r="V14" i="13"/>
  <c r="R17" i="13"/>
  <c r="R6" i="13"/>
  <c r="R5" i="13"/>
  <c r="G27" i="13"/>
  <c r="G26" i="13"/>
  <c r="G25" i="13"/>
  <c r="G24" i="13"/>
  <c r="G23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O26" i="8"/>
  <c r="P25" i="8"/>
  <c r="Q25" i="8" s="1"/>
  <c r="P24" i="8"/>
  <c r="Q24" i="8" s="1"/>
  <c r="P23" i="8"/>
  <c r="Q23" i="8" s="1"/>
  <c r="P22" i="8"/>
  <c r="Q22" i="8" s="1"/>
  <c r="P21" i="8"/>
  <c r="Q21" i="8" s="1"/>
  <c r="M25" i="8"/>
  <c r="M24" i="8"/>
  <c r="M23" i="8"/>
  <c r="M22" i="8"/>
  <c r="M21" i="8"/>
  <c r="P16" i="8"/>
  <c r="O16" i="8"/>
  <c r="M16" i="8"/>
  <c r="P15" i="8"/>
  <c r="O15" i="8"/>
  <c r="M15" i="8"/>
  <c r="P14" i="8"/>
  <c r="O14" i="8"/>
  <c r="M14" i="8"/>
  <c r="P13" i="8"/>
  <c r="O13" i="8"/>
  <c r="M13" i="8"/>
  <c r="P12" i="8"/>
  <c r="O12" i="8"/>
  <c r="M12" i="8"/>
  <c r="P11" i="8"/>
  <c r="O11" i="8"/>
  <c r="M11" i="8"/>
  <c r="P10" i="8"/>
  <c r="O10" i="8"/>
  <c r="M10" i="8"/>
  <c r="P9" i="8"/>
  <c r="O9" i="8"/>
  <c r="M9" i="8"/>
  <c r="P8" i="8"/>
  <c r="O8" i="8"/>
  <c r="M8" i="8"/>
  <c r="P7" i="8"/>
  <c r="O7" i="8"/>
  <c r="M7" i="8"/>
  <c r="P6" i="8"/>
  <c r="O6" i="8"/>
  <c r="M6" i="8"/>
  <c r="P5" i="8"/>
  <c r="O5" i="8"/>
  <c r="M5" i="8"/>
  <c r="P4" i="8"/>
  <c r="O4" i="8"/>
  <c r="M4" i="8"/>
  <c r="Q10" i="8"/>
  <c r="Q14" i="8" l="1"/>
  <c r="Q13" i="8"/>
  <c r="Q7" i="8"/>
  <c r="S23" i="13"/>
  <c r="Q9" i="8"/>
  <c r="X6" i="13"/>
  <c r="Q5" i="8"/>
  <c r="Q8" i="8"/>
  <c r="Q12" i="8"/>
  <c r="Q4" i="8"/>
  <c r="E10" i="12"/>
  <c r="P26" i="8"/>
  <c r="X5" i="13"/>
  <c r="P17" i="8"/>
  <c r="Q15" i="8"/>
  <c r="Q6" i="8"/>
  <c r="Q26" i="8"/>
  <c r="Q11" i="8"/>
  <c r="Q16" i="8"/>
  <c r="E20" i="12"/>
  <c r="O17" i="8"/>
  <c r="Q17" i="8" l="1"/>
</calcChain>
</file>

<file path=xl/sharedStrings.xml><?xml version="1.0" encoding="utf-8"?>
<sst xmlns="http://schemas.openxmlformats.org/spreadsheetml/2006/main" count="2038" uniqueCount="1128">
  <si>
    <t>Product</t>
  </si>
  <si>
    <t>Site</t>
  </si>
  <si>
    <t>Group</t>
  </si>
  <si>
    <t>Phase</t>
  </si>
  <si>
    <t>Wave</t>
  </si>
  <si>
    <t>Austin</t>
  </si>
  <si>
    <t>Irrigation</t>
  </si>
  <si>
    <t>Part Fill</t>
  </si>
  <si>
    <t>QEN-2079</t>
  </si>
  <si>
    <t>QEN-1194</t>
  </si>
  <si>
    <t>QEN-2527</t>
  </si>
  <si>
    <t>QEN-2269</t>
  </si>
  <si>
    <t>Lifecare</t>
  </si>
  <si>
    <t>QEN-2025</t>
  </si>
  <si>
    <t>QEN-4083</t>
  </si>
  <si>
    <t>077150463</t>
  </si>
  <si>
    <t>QEN-3569</t>
  </si>
  <si>
    <t>077300447</t>
  </si>
  <si>
    <t>QEN-2136</t>
  </si>
  <si>
    <t>QEN-2100</t>
  </si>
  <si>
    <t>QEN-4220</t>
  </si>
  <si>
    <t>QEN-2531</t>
  </si>
  <si>
    <t>079220463</t>
  </si>
  <si>
    <t>079230433</t>
  </si>
  <si>
    <t>079230447</t>
  </si>
  <si>
    <t>0792313</t>
  </si>
  <si>
    <t>079231347</t>
  </si>
  <si>
    <t>QEN-2179</t>
  </si>
  <si>
    <t>079240463</t>
  </si>
  <si>
    <t>079260463</t>
  </si>
  <si>
    <t>QEN-2203</t>
  </si>
  <si>
    <t>QEN-2145</t>
  </si>
  <si>
    <t>QEN-2130</t>
  </si>
  <si>
    <t>QEN-2369</t>
  </si>
  <si>
    <t>QEN-2666</t>
  </si>
  <si>
    <t>QEN-0577</t>
  </si>
  <si>
    <t>QEN-2127</t>
  </si>
  <si>
    <t>079830463</t>
  </si>
  <si>
    <t>079831363</t>
  </si>
  <si>
    <t>079840433</t>
  </si>
  <si>
    <t>079840447</t>
  </si>
  <si>
    <t>0798413</t>
  </si>
  <si>
    <t>079841347</t>
  </si>
  <si>
    <t>079850463</t>
  </si>
  <si>
    <t>QEN-2539</t>
  </si>
  <si>
    <t>079270420</t>
  </si>
  <si>
    <t>079510422</t>
  </si>
  <si>
    <t>079510429</t>
  </si>
  <si>
    <t>079510433</t>
  </si>
  <si>
    <t>079510443</t>
  </si>
  <si>
    <t>RM</t>
  </si>
  <si>
    <t>061410439</t>
  </si>
  <si>
    <t>073720444</t>
  </si>
  <si>
    <t>076700444</t>
  </si>
  <si>
    <t>079020444</t>
  </si>
  <si>
    <t>079220444</t>
  </si>
  <si>
    <t>079221344</t>
  </si>
  <si>
    <t>079240444</t>
  </si>
  <si>
    <t>079241344</t>
  </si>
  <si>
    <t>079250444</t>
  </si>
  <si>
    <t>079260444</t>
  </si>
  <si>
    <t>079261344</t>
  </si>
  <si>
    <t>079290444</t>
  </si>
  <si>
    <t>079291344</t>
  </si>
  <si>
    <t>079300444</t>
  </si>
  <si>
    <t>079301344</t>
  </si>
  <si>
    <t>079410444</t>
  </si>
  <si>
    <t xml:space="preserve"> </t>
  </si>
  <si>
    <t>Austin Plant Documentation</t>
  </si>
  <si>
    <t xml:space="preserve">Austin Validation </t>
  </si>
  <si>
    <t>Row Labels</t>
  </si>
  <si>
    <t>Grand Total</t>
  </si>
  <si>
    <t>1/2 Liter</t>
  </si>
  <si>
    <t>SRB</t>
  </si>
  <si>
    <t>PCA</t>
  </si>
  <si>
    <t>Total</t>
  </si>
  <si>
    <t>Rocky Mount</t>
  </si>
  <si>
    <t>Count of Predicate SAP List Number (LN)</t>
  </si>
  <si>
    <t>Count of Predicate SAP Material Master ( 9 Digit SKU)</t>
  </si>
  <si>
    <t>Plan</t>
  </si>
  <si>
    <t>Revised</t>
  </si>
  <si>
    <t>Revised Plan</t>
  </si>
  <si>
    <t>Reduction</t>
  </si>
  <si>
    <t>VisIV</t>
  </si>
  <si>
    <t>Rocky Mount Only - May / June Start</t>
  </si>
  <si>
    <t>Austin - Febuary Start</t>
  </si>
  <si>
    <t>N/A</t>
  </si>
  <si>
    <t>Open</t>
  </si>
  <si>
    <t>Wave 1</t>
  </si>
  <si>
    <t>Wave 2</t>
  </si>
  <si>
    <t>Wave 10</t>
  </si>
  <si>
    <t>Wave 11</t>
  </si>
  <si>
    <t>Wave 13</t>
  </si>
  <si>
    <t>Wave 14</t>
  </si>
  <si>
    <t>Wave 15</t>
  </si>
  <si>
    <t>Wave 16</t>
  </si>
  <si>
    <t>Wave 17</t>
  </si>
  <si>
    <t>Wave 18</t>
  </si>
  <si>
    <t>.5 Liter Life Care</t>
  </si>
  <si>
    <t>Original Wave</t>
  </si>
  <si>
    <t>July 2018</t>
  </si>
  <si>
    <t>Count</t>
  </si>
  <si>
    <t>Validation Cycle</t>
  </si>
  <si>
    <t>Waves</t>
  </si>
  <si>
    <t>Wave 3</t>
  </si>
  <si>
    <t>Wave 4</t>
  </si>
  <si>
    <t>Wave 5</t>
  </si>
  <si>
    <t>Wave 6</t>
  </si>
  <si>
    <t>Wave 7</t>
  </si>
  <si>
    <t>Wave 8</t>
  </si>
  <si>
    <t>Wave 9</t>
  </si>
  <si>
    <t>Wave 12</t>
  </si>
  <si>
    <t>Life Care</t>
  </si>
  <si>
    <t>October 2018</t>
  </si>
  <si>
    <t>2019</t>
  </si>
  <si>
    <t>Second Pass</t>
  </si>
  <si>
    <t>Eliminate</t>
  </si>
  <si>
    <t>Artwork Release</t>
  </si>
  <si>
    <t>Mid March 2018</t>
  </si>
  <si>
    <t>March 2018</t>
  </si>
  <si>
    <t>Mid April 2018</t>
  </si>
  <si>
    <t>Mid May 2018</t>
  </si>
  <si>
    <t>May - June</t>
  </si>
  <si>
    <t>October - November</t>
  </si>
  <si>
    <t>Second Pass - International Labels</t>
  </si>
  <si>
    <t>Rocky Mount Impact</t>
  </si>
  <si>
    <t>Original</t>
  </si>
  <si>
    <t xml:space="preserve">Original </t>
  </si>
  <si>
    <t>New</t>
  </si>
  <si>
    <t>Revised Dies</t>
  </si>
  <si>
    <t>Additional Dies</t>
  </si>
  <si>
    <t>Original Dies</t>
  </si>
  <si>
    <t>Dies Reduced</t>
  </si>
  <si>
    <t>Second Pass Dies</t>
  </si>
  <si>
    <t>August 18</t>
  </si>
  <si>
    <t>September 18</t>
  </si>
  <si>
    <t>Q4 2018</t>
  </si>
  <si>
    <t>Budget Item</t>
  </si>
  <si>
    <t>Current Budget</t>
  </si>
  <si>
    <t>Reduction Driver</t>
  </si>
  <si>
    <t>Budget Reduction</t>
  </si>
  <si>
    <t>Austin Plates</t>
  </si>
  <si>
    <t>Plates Per LN</t>
  </si>
  <si>
    <t>~370 Less Imprint Plates $1,318</t>
  </si>
  <si>
    <t>Reduce 143 LN Changes to ~ 100</t>
  </si>
  <si>
    <t>Comment</t>
  </si>
  <si>
    <t>Likely Additional Work for New IC</t>
  </si>
  <si>
    <t>~370 less Plates or 25% Reduction</t>
  </si>
  <si>
    <t>Austin IQ / Receiving</t>
  </si>
  <si>
    <t>~50 less LN or ~ 33% Reduction</t>
  </si>
  <si>
    <t>Austin APCS Enginnering</t>
  </si>
  <si>
    <t>Needs to be Confirmed</t>
  </si>
  <si>
    <t>2 new validation cycles; ~20% increase</t>
  </si>
  <si>
    <t>Total Austin Impact</t>
  </si>
  <si>
    <t>Rocky Plates</t>
  </si>
  <si>
    <t>Estimates 20% Reduction</t>
  </si>
  <si>
    <t xml:space="preserve">  </t>
  </si>
  <si>
    <t>0409-4179-05</t>
  </si>
  <si>
    <t>0409-7074-26</t>
  </si>
  <si>
    <t>0409-7075-14</t>
  </si>
  <si>
    <t>0409-7075-26</t>
  </si>
  <si>
    <t>0409-7077-14</t>
  </si>
  <si>
    <t>0409-7077-26</t>
  </si>
  <si>
    <t>0409-7118-07</t>
  </si>
  <si>
    <t>0409-7120-07</t>
  </si>
  <si>
    <t>0409-7171-17</t>
  </si>
  <si>
    <t>0409-7172-17</t>
  </si>
  <si>
    <t>0409-7372-62</t>
  </si>
  <si>
    <t>0409-7670-09</t>
  </si>
  <si>
    <t>0409-7715-03</t>
  </si>
  <si>
    <t>0409-7715-02</t>
  </si>
  <si>
    <t>0409-7730-36</t>
  </si>
  <si>
    <t>0409-7730-37</t>
  </si>
  <si>
    <t>0409-7828-08</t>
  </si>
  <si>
    <t>0409-7901-09</t>
  </si>
  <si>
    <t>0409-7902-09</t>
  </si>
  <si>
    <t>0409-7903-09</t>
  </si>
  <si>
    <t>0409-7904-09</t>
  </si>
  <si>
    <t>0409-7918-19</t>
  </si>
  <si>
    <t>0409-7922-61</t>
  </si>
  <si>
    <t>0409-7922-09</t>
  </si>
  <si>
    <t>0409-7922-55</t>
  </si>
  <si>
    <t>0409-7922-02</t>
  </si>
  <si>
    <t>0409-7923-20</t>
  </si>
  <si>
    <t>0409-7923-23</t>
  </si>
  <si>
    <t>0409-7923-36</t>
  </si>
  <si>
    <t>0409-7923-37</t>
  </si>
  <si>
    <t>0409-7923-13</t>
  </si>
  <si>
    <t>0409-7924-09</t>
  </si>
  <si>
    <t>0409-7924-02</t>
  </si>
  <si>
    <t>0409-7926-09</t>
  </si>
  <si>
    <t>0409-7926-02</t>
  </si>
  <si>
    <t>0409-7929-09</t>
  </si>
  <si>
    <t>0409-7930-02</t>
  </si>
  <si>
    <t>0409-7935-19</t>
  </si>
  <si>
    <t>0409-7936-19</t>
  </si>
  <si>
    <t>0409-7937-19</t>
  </si>
  <si>
    <t>0409-7938-19</t>
  </si>
  <si>
    <t>0409-7941-09</t>
  </si>
  <si>
    <t>0409-7953-09</t>
  </si>
  <si>
    <t>0409-7953-02</t>
  </si>
  <si>
    <t>0409-7967-09</t>
  </si>
  <si>
    <t>0409-7972-07</t>
  </si>
  <si>
    <t>0409-7972-08</t>
  </si>
  <si>
    <t>0409-7972-05</t>
  </si>
  <si>
    <t>0409-7973-07</t>
  </si>
  <si>
    <t>0409-7973-08</t>
  </si>
  <si>
    <t>0409-7973-05</t>
  </si>
  <si>
    <t>0409-7974-08</t>
  </si>
  <si>
    <t>0409-7981-08</t>
  </si>
  <si>
    <t>0409-7983-61</t>
  </si>
  <si>
    <t>0409-7983-09</t>
  </si>
  <si>
    <t>0409-7983-55</t>
  </si>
  <si>
    <t>0409-7983-02</t>
  </si>
  <si>
    <t>0409-7984-20</t>
  </si>
  <si>
    <t>0409-7984-23</t>
  </si>
  <si>
    <t>0409-7984-36</t>
  </si>
  <si>
    <t>0409-7984-37</t>
  </si>
  <si>
    <t>0409-7984-13</t>
  </si>
  <si>
    <t>0409-7985-09</t>
  </si>
  <si>
    <t>0409-7985-02</t>
  </si>
  <si>
    <t>0409-7990-09</t>
  </si>
  <si>
    <t>0409-8004-15</t>
  </si>
  <si>
    <t>0409-4178-03</t>
  </si>
  <si>
    <t>0409-6138-03</t>
  </si>
  <si>
    <t>0409-6138-22</t>
  </si>
  <si>
    <t>0409-6139-03</t>
  </si>
  <si>
    <t>0409-6139-22</t>
  </si>
  <si>
    <t xml:space="preserve">0409-6140-09 </t>
  </si>
  <si>
    <t>0409-6143-09</t>
  </si>
  <si>
    <t>0409-6143-22</t>
  </si>
  <si>
    <t>0409-7107-09</t>
  </si>
  <si>
    <t>0409-7109-09</t>
  </si>
  <si>
    <t>0409-7111-09</t>
  </si>
  <si>
    <t>0409-7115-09</t>
  </si>
  <si>
    <t>0409-7116-09</t>
  </si>
  <si>
    <t>0409-7138-09</t>
  </si>
  <si>
    <t>0409-7138-36</t>
  </si>
  <si>
    <t>0409-7139-09</t>
  </si>
  <si>
    <t>0409-7139-36</t>
  </si>
  <si>
    <t>0409-7372-03</t>
  </si>
  <si>
    <t xml:space="preserve">0409-7670-03 </t>
  </si>
  <si>
    <t xml:space="preserve">0409-7902-03 </t>
  </si>
  <si>
    <t>0409-7905-09</t>
  </si>
  <si>
    <t>0409-7922-53</t>
  </si>
  <si>
    <t>0409-7923-06</t>
  </si>
  <si>
    <t xml:space="preserve">0409-7923-11 </t>
  </si>
  <si>
    <t>0409-7926-03</t>
  </si>
  <si>
    <t>0409-7929-03</t>
  </si>
  <si>
    <t>0409-7930-03</t>
  </si>
  <si>
    <t>0409-7930-09</t>
  </si>
  <si>
    <t>0409-7941-03</t>
  </si>
  <si>
    <t>0409-7953-03</t>
  </si>
  <si>
    <t>0409-7965-09</t>
  </si>
  <si>
    <t>0409-7968-09</t>
  </si>
  <si>
    <t>0409-7982-09</t>
  </si>
  <si>
    <t>0409-7983-53</t>
  </si>
  <si>
    <t>0409-7984-11</t>
  </si>
  <si>
    <t>0409-9257-39</t>
  </si>
  <si>
    <t>076700452</t>
  </si>
  <si>
    <t>079020452</t>
  </si>
  <si>
    <t>079241352</t>
  </si>
  <si>
    <t>079261352</t>
  </si>
  <si>
    <t>079291352</t>
  </si>
  <si>
    <t>079301352</t>
  </si>
  <si>
    <t>077150452</t>
  </si>
  <si>
    <t>077300453</t>
  </si>
  <si>
    <t>079220456</t>
  </si>
  <si>
    <t>079230453</t>
  </si>
  <si>
    <t>079230455</t>
  </si>
  <si>
    <t>079231353</t>
  </si>
  <si>
    <t>079240453</t>
  </si>
  <si>
    <t>079260453</t>
  </si>
  <si>
    <t>0417905</t>
  </si>
  <si>
    <t>0707426</t>
  </si>
  <si>
    <t>0707514</t>
  </si>
  <si>
    <t>0707526</t>
  </si>
  <si>
    <t>0707714</t>
  </si>
  <si>
    <t>0707726</t>
  </si>
  <si>
    <t>0711807</t>
  </si>
  <si>
    <t>0712007</t>
  </si>
  <si>
    <t>0717117</t>
  </si>
  <si>
    <t>0717217</t>
  </si>
  <si>
    <t>0737262</t>
  </si>
  <si>
    <t>0767009</t>
  </si>
  <si>
    <t>0771503</t>
  </si>
  <si>
    <t>0771502</t>
  </si>
  <si>
    <t>0773036</t>
  </si>
  <si>
    <t>0773037</t>
  </si>
  <si>
    <t>0782808</t>
  </si>
  <si>
    <t>0790109</t>
  </si>
  <si>
    <t>0790209</t>
  </si>
  <si>
    <t>0790309</t>
  </si>
  <si>
    <t>0790409</t>
  </si>
  <si>
    <t>0791819</t>
  </si>
  <si>
    <t>0792261</t>
  </si>
  <si>
    <t>0792209</t>
  </si>
  <si>
    <t>0792255</t>
  </si>
  <si>
    <t>0792202</t>
  </si>
  <si>
    <t>0792320</t>
  </si>
  <si>
    <t>0792323</t>
  </si>
  <si>
    <t>0792336</t>
  </si>
  <si>
    <t>0792337</t>
  </si>
  <si>
    <t>0792409</t>
  </si>
  <si>
    <t>0792402</t>
  </si>
  <si>
    <t>0792609</t>
  </si>
  <si>
    <t>0792602</t>
  </si>
  <si>
    <t>0792909</t>
  </si>
  <si>
    <t>0793002</t>
  </si>
  <si>
    <t>0793519</t>
  </si>
  <si>
    <t>0793619</t>
  </si>
  <si>
    <t>0793719</t>
  </si>
  <si>
    <t>0793819</t>
  </si>
  <si>
    <t>0794109</t>
  </si>
  <si>
    <t>0795309</t>
  </si>
  <si>
    <t>0795302</t>
  </si>
  <si>
    <t>0796709</t>
  </si>
  <si>
    <t>0797207</t>
  </si>
  <si>
    <t>0797208</t>
  </si>
  <si>
    <t>0797205</t>
  </si>
  <si>
    <t>0797307</t>
  </si>
  <si>
    <t>0797308</t>
  </si>
  <si>
    <t>0797305</t>
  </si>
  <si>
    <t>0797408</t>
  </si>
  <si>
    <t>0798108</t>
  </si>
  <si>
    <t>0798361</t>
  </si>
  <si>
    <t>0798309</t>
  </si>
  <si>
    <t>0798355</t>
  </si>
  <si>
    <t>0798302</t>
  </si>
  <si>
    <t>0798420</t>
  </si>
  <si>
    <t>0798423</t>
  </si>
  <si>
    <t>0798437</t>
  </si>
  <si>
    <t>0798509</t>
  </si>
  <si>
    <t>0798502</t>
  </si>
  <si>
    <t>0799009</t>
  </si>
  <si>
    <t>0800415</t>
  </si>
  <si>
    <t>0417803</t>
  </si>
  <si>
    <t>0613803</t>
  </si>
  <si>
    <t>0613822</t>
  </si>
  <si>
    <t>0613903</t>
  </si>
  <si>
    <t>0613922</t>
  </si>
  <si>
    <t>0614009</t>
  </si>
  <si>
    <t>0614109</t>
  </si>
  <si>
    <t>0614309</t>
  </si>
  <si>
    <t>0614322</t>
  </si>
  <si>
    <t>0710709</t>
  </si>
  <si>
    <t>0710909</t>
  </si>
  <si>
    <t>0711109</t>
  </si>
  <si>
    <t>0711509</t>
  </si>
  <si>
    <t>0711609</t>
  </si>
  <si>
    <t>0713809</t>
  </si>
  <si>
    <t>0713836</t>
  </si>
  <si>
    <t>0713909</t>
  </si>
  <si>
    <t>0713936</t>
  </si>
  <si>
    <t>0737203</t>
  </si>
  <si>
    <t>0767003</t>
  </si>
  <si>
    <t>0790203</t>
  </si>
  <si>
    <t>0790509</t>
  </si>
  <si>
    <t>0792253</t>
  </si>
  <si>
    <t>0792225</t>
  </si>
  <si>
    <t>0792203</t>
  </si>
  <si>
    <t>0792306</t>
  </si>
  <si>
    <t>0792311</t>
  </si>
  <si>
    <t>0792403</t>
  </si>
  <si>
    <t>0792503</t>
  </si>
  <si>
    <t>0792509</t>
  </si>
  <si>
    <t>0792903</t>
  </si>
  <si>
    <t>0793003</t>
  </si>
  <si>
    <t>0793009</t>
  </si>
  <si>
    <t>0794103</t>
  </si>
  <si>
    <t>0795303</t>
  </si>
  <si>
    <t>0796509</t>
  </si>
  <si>
    <t>0796809</t>
  </si>
  <si>
    <t>0798209</t>
  </si>
  <si>
    <t>0798353</t>
  </si>
  <si>
    <t>0798325</t>
  </si>
  <si>
    <t>0798411</t>
  </si>
  <si>
    <t>0798525</t>
  </si>
  <si>
    <t>0799309</t>
  </si>
  <si>
    <t>0925739</t>
  </si>
  <si>
    <t>07926 03</t>
  </si>
  <si>
    <t>0798503</t>
  </si>
  <si>
    <t>0409-7922-25</t>
  </si>
  <si>
    <t>0409-7922-03</t>
  </si>
  <si>
    <t>0409-7983-25</t>
  </si>
  <si>
    <t>0409-7985-25</t>
  </si>
  <si>
    <t>0409-7985-03</t>
  </si>
  <si>
    <t>079270421</t>
  </si>
  <si>
    <t>LN</t>
  </si>
  <si>
    <t>073720452</t>
  </si>
  <si>
    <t>079221354</t>
  </si>
  <si>
    <t>079240452</t>
  </si>
  <si>
    <t>079220470</t>
  </si>
  <si>
    <t>079250452</t>
  </si>
  <si>
    <t>079260452</t>
  </si>
  <si>
    <t>079290452</t>
  </si>
  <si>
    <t>079300452</t>
  </si>
  <si>
    <t>079410452</t>
  </si>
  <si>
    <t>079830456</t>
  </si>
  <si>
    <t>079831366</t>
  </si>
  <si>
    <t>079840454</t>
  </si>
  <si>
    <t>079840456</t>
  </si>
  <si>
    <t>079841354</t>
  </si>
  <si>
    <t>079850453</t>
  </si>
  <si>
    <t>079510470</t>
  </si>
  <si>
    <t>079510472</t>
  </si>
  <si>
    <t>079510473</t>
  </si>
  <si>
    <t>079510471</t>
  </si>
  <si>
    <t>04179-05</t>
  </si>
  <si>
    <t>07074-26</t>
  </si>
  <si>
    <t>07075-14</t>
  </si>
  <si>
    <t>07075-26</t>
  </si>
  <si>
    <t>07077-14</t>
  </si>
  <si>
    <t>07077-26</t>
  </si>
  <si>
    <t>07118-07</t>
  </si>
  <si>
    <t>07120-07</t>
  </si>
  <si>
    <t>07171-17</t>
  </si>
  <si>
    <t>07172-17</t>
  </si>
  <si>
    <t>07372-62</t>
  </si>
  <si>
    <t>07670-09</t>
  </si>
  <si>
    <t>07715-03</t>
  </si>
  <si>
    <t>07715-02</t>
  </si>
  <si>
    <t>07730-36</t>
  </si>
  <si>
    <t>07730-37</t>
  </si>
  <si>
    <t>07828-08</t>
  </si>
  <si>
    <t>07901-09</t>
  </si>
  <si>
    <t>07902-09</t>
  </si>
  <si>
    <t>07903-09</t>
  </si>
  <si>
    <t>07904-09</t>
  </si>
  <si>
    <t>07918-19</t>
  </si>
  <si>
    <t>07922-61</t>
  </si>
  <si>
    <t>07922-09</t>
  </si>
  <si>
    <t>07923-20</t>
  </si>
  <si>
    <t>07923-23</t>
  </si>
  <si>
    <t>07923-36</t>
  </si>
  <si>
    <t>07923-37</t>
  </si>
  <si>
    <t>07923-13</t>
  </si>
  <si>
    <t>07924-09</t>
  </si>
  <si>
    <t>07924-02</t>
  </si>
  <si>
    <t>07926-09</t>
  </si>
  <si>
    <t>07926-02</t>
  </si>
  <si>
    <t>07929-09</t>
  </si>
  <si>
    <t>07930-02</t>
  </si>
  <si>
    <t>07935-19</t>
  </si>
  <si>
    <t>07936-19</t>
  </si>
  <si>
    <t>07937-19</t>
  </si>
  <si>
    <t>07938-19</t>
  </si>
  <si>
    <t>07941-09</t>
  </si>
  <si>
    <t>07953-09</t>
  </si>
  <si>
    <t>07953-02</t>
  </si>
  <si>
    <t>07967-09</t>
  </si>
  <si>
    <t>07972-07</t>
  </si>
  <si>
    <t>07972-08</t>
  </si>
  <si>
    <t>07972-05</t>
  </si>
  <si>
    <t>07973-07</t>
  </si>
  <si>
    <t>07973-08</t>
  </si>
  <si>
    <t>07973-05</t>
  </si>
  <si>
    <t>07974-08</t>
  </si>
  <si>
    <t>07981-08</t>
  </si>
  <si>
    <t>07983-61</t>
  </si>
  <si>
    <t>07983-09</t>
  </si>
  <si>
    <t>07983-55</t>
  </si>
  <si>
    <t>07983-02</t>
  </si>
  <si>
    <t>07984-20</t>
  </si>
  <si>
    <t>07984-23</t>
  </si>
  <si>
    <t>07984-36</t>
  </si>
  <si>
    <t>07984-37</t>
  </si>
  <si>
    <t>07984-13</t>
  </si>
  <si>
    <t>07985-09</t>
  </si>
  <si>
    <t>07985-02</t>
  </si>
  <si>
    <t>07990-09</t>
  </si>
  <si>
    <t>08004-15</t>
  </si>
  <si>
    <t>04178-03</t>
  </si>
  <si>
    <t>06138-03</t>
  </si>
  <si>
    <t>06138-22</t>
  </si>
  <si>
    <t>06139-03</t>
  </si>
  <si>
    <t>06139-22</t>
  </si>
  <si>
    <t>06140-09</t>
  </si>
  <si>
    <t>06141-09</t>
  </si>
  <si>
    <t>06143-09</t>
  </si>
  <si>
    <t>06143-22</t>
  </si>
  <si>
    <t>07107-09</t>
  </si>
  <si>
    <t>07109-09</t>
  </si>
  <si>
    <t>07111-09</t>
  </si>
  <si>
    <t>07115-09</t>
  </si>
  <si>
    <t>07116-09</t>
  </si>
  <si>
    <t>07138-09</t>
  </si>
  <si>
    <t>07138-36</t>
  </si>
  <si>
    <t>07139-09</t>
  </si>
  <si>
    <t>07139-36</t>
  </si>
  <si>
    <t>07372-03</t>
  </si>
  <si>
    <t>07670-03</t>
  </si>
  <si>
    <t>07902-03</t>
  </si>
  <si>
    <t>07922-53</t>
  </si>
  <si>
    <t>07922-25</t>
  </si>
  <si>
    <t>07922-03</t>
  </si>
  <si>
    <t>07923-06</t>
  </si>
  <si>
    <t>07923-11</t>
  </si>
  <si>
    <t>07924-03</t>
  </si>
  <si>
    <t>07925-03</t>
  </si>
  <si>
    <t>07925-09</t>
  </si>
  <si>
    <t>07926-03</t>
  </si>
  <si>
    <t>07929-03</t>
  </si>
  <si>
    <t>07930-03</t>
  </si>
  <si>
    <t>07930-09</t>
  </si>
  <si>
    <t>07941-03</t>
  </si>
  <si>
    <t>07953-03</t>
  </si>
  <si>
    <t>07965-09</t>
  </si>
  <si>
    <t>07968-09</t>
  </si>
  <si>
    <t>07982-09</t>
  </si>
  <si>
    <t>07983-53</t>
  </si>
  <si>
    <t>07983-25</t>
  </si>
  <si>
    <t>07983-03</t>
  </si>
  <si>
    <t>07984-06</t>
  </si>
  <si>
    <t>07984-11</t>
  </si>
  <si>
    <t>07985-25</t>
  </si>
  <si>
    <t>07985-03</t>
  </si>
  <si>
    <t>07993-09</t>
  </si>
  <si>
    <t>09257-39</t>
  </si>
  <si>
    <t>079270471</t>
  </si>
  <si>
    <t>079270470</t>
  </si>
  <si>
    <t>QEN-1179</t>
  </si>
  <si>
    <t>QEN-4007</t>
  </si>
  <si>
    <t>QEN-4430</t>
  </si>
  <si>
    <t>QEN-0860</t>
  </si>
  <si>
    <t>QEN-3926</t>
  </si>
  <si>
    <t>QEN-2516</t>
  </si>
  <si>
    <t>QEN-2517</t>
  </si>
  <si>
    <t>QEN-2512</t>
  </si>
  <si>
    <t>QEN-0098</t>
  </si>
  <si>
    <t>QEN-1660</t>
  </si>
  <si>
    <t>QEN-1319</t>
  </si>
  <si>
    <t>QEN-2102</t>
  </si>
  <si>
    <t>QEN-1659</t>
  </si>
  <si>
    <t>QEN-2163</t>
  </si>
  <si>
    <t>QEN-2166</t>
  </si>
  <si>
    <t>QEN-2220</t>
  </si>
  <si>
    <t>QEN-2133</t>
  </si>
  <si>
    <t>QEN-3567</t>
  </si>
  <si>
    <t>QEN-3568</t>
  </si>
  <si>
    <t>QEN-3566</t>
  </si>
  <si>
    <t>QEN-1811</t>
  </si>
  <si>
    <t>Device</t>
  </si>
  <si>
    <t>NONE</t>
  </si>
  <si>
    <t>QEN-1783</t>
  </si>
  <si>
    <t>QEN-3545</t>
  </si>
  <si>
    <t>QEN-1771</t>
  </si>
  <si>
    <t>QEN-1817</t>
  </si>
  <si>
    <t>QEN-769*</t>
  </si>
  <si>
    <t>QEN-1803</t>
  </si>
  <si>
    <t>QEN-2701</t>
  </si>
  <si>
    <t>QEN-545*</t>
  </si>
  <si>
    <t>QEN-2535</t>
  </si>
  <si>
    <t>QEN-1816</t>
  </si>
  <si>
    <t>QEN-1769</t>
  </si>
  <si>
    <t>Release of Specification / Receipt of Dies / Validation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</si>
  <si>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</si>
  <si>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</si>
  <si>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</si>
  <si>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</si>
  <si>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</si>
  <si>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</si>
  <si>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</si>
  <si>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</si>
  <si>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</si>
  <si>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</si>
  <si>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</si>
  <si>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</si>
  <si>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RM LN</t>
  </si>
  <si>
    <t xml:space="preserve">Wave 1 </t>
  </si>
  <si>
    <t>Part-Fill CA (Priority)</t>
  </si>
  <si>
    <t>Part-Fill US (Priority)</t>
  </si>
  <si>
    <t>Irrigation (Priority)</t>
  </si>
  <si>
    <t>PCA -RM</t>
  </si>
  <si>
    <t>1/2 Liter - RM (Priority)</t>
  </si>
  <si>
    <t>Part-Fill</t>
  </si>
  <si>
    <t>Lifecare-RM</t>
  </si>
  <si>
    <t>Lifecare / VisIV-RM</t>
  </si>
  <si>
    <t>SRB -RM</t>
  </si>
  <si>
    <t>Document</t>
  </si>
  <si>
    <t>35 Masters</t>
  </si>
  <si>
    <t>35 LN</t>
  </si>
  <si>
    <t>Function</t>
  </si>
  <si>
    <t>0990-4179-05</t>
  </si>
  <si>
    <t>0990-7074-26</t>
  </si>
  <si>
    <t>0990-7075-14</t>
  </si>
  <si>
    <t>0990-7075-26</t>
  </si>
  <si>
    <t>0990-7077-14</t>
  </si>
  <si>
    <t>0990-7077-26</t>
  </si>
  <si>
    <t>0990-7118-07</t>
  </si>
  <si>
    <t>0990-7120-07</t>
  </si>
  <si>
    <t>0990-7171-17</t>
  </si>
  <si>
    <t>0990-7172-17</t>
  </si>
  <si>
    <t>0990-7670-09</t>
  </si>
  <si>
    <t>0990-7715-03</t>
  </si>
  <si>
    <t>0990-7715-02</t>
  </si>
  <si>
    <t>0990-7730-36</t>
  </si>
  <si>
    <t>0990-7730-37</t>
  </si>
  <si>
    <t>0990-7828-08</t>
  </si>
  <si>
    <t>0990-7901-09</t>
  </si>
  <si>
    <t>0990-7902-09</t>
  </si>
  <si>
    <t>0990-7903-09</t>
  </si>
  <si>
    <t>0990-7904-09</t>
  </si>
  <si>
    <t>0990-7918-19</t>
  </si>
  <si>
    <t>0990-7922-61</t>
  </si>
  <si>
    <t>0990-7922-09</t>
  </si>
  <si>
    <t>0990-7922-55</t>
  </si>
  <si>
    <t>0990-7922-02</t>
  </si>
  <si>
    <t>0990-7923-20</t>
  </si>
  <si>
    <t>0990-7923-23</t>
  </si>
  <si>
    <t>0990-7923-36</t>
  </si>
  <si>
    <t>0990-7923-37</t>
  </si>
  <si>
    <t>0990-7923-13</t>
  </si>
  <si>
    <t>0990-7924-09</t>
  </si>
  <si>
    <t>0990-7924-02</t>
  </si>
  <si>
    <t>0990-7926-09</t>
  </si>
  <si>
    <t>0990-7926-02</t>
  </si>
  <si>
    <t>0990-7929-09</t>
  </si>
  <si>
    <t>0990-7930-02</t>
  </si>
  <si>
    <t>0990-7935-19</t>
  </si>
  <si>
    <t>0990-7936-19</t>
  </si>
  <si>
    <t>0990-7937-19</t>
  </si>
  <si>
    <t>0990-7938-19</t>
  </si>
  <si>
    <t>0990-7941-09</t>
  </si>
  <si>
    <t>0990-7953-09</t>
  </si>
  <si>
    <t>0990-7953-02</t>
  </si>
  <si>
    <t>0990-7967-09</t>
  </si>
  <si>
    <t>0990-7972-07</t>
  </si>
  <si>
    <t>0990-7972-08</t>
  </si>
  <si>
    <t>0990-7972-05</t>
  </si>
  <si>
    <t>0990-7973-07</t>
  </si>
  <si>
    <t>0990-7973-08</t>
  </si>
  <si>
    <t>0990-7973-05</t>
  </si>
  <si>
    <t>0990-7974-08</t>
  </si>
  <si>
    <t>0990-7981-08</t>
  </si>
  <si>
    <t>0990-7983-61</t>
  </si>
  <si>
    <t>0990-7983-09</t>
  </si>
  <si>
    <t>0990-7983-55</t>
  </si>
  <si>
    <t>0990-7983-02</t>
  </si>
  <si>
    <t>0990-7984-20</t>
  </si>
  <si>
    <t>0990-7984-23</t>
  </si>
  <si>
    <t>0990-7984-36</t>
  </si>
  <si>
    <t>0990-7984-37</t>
  </si>
  <si>
    <t>0990-7984-13</t>
  </si>
  <si>
    <t>0990-7985-09</t>
  </si>
  <si>
    <t>0990-7985-02</t>
  </si>
  <si>
    <t>0990-7990-09</t>
  </si>
  <si>
    <t>0990-8004-15</t>
  </si>
  <si>
    <t>0990-4178-03</t>
  </si>
  <si>
    <t>0990-6138-03</t>
  </si>
  <si>
    <t>0990-6138-22</t>
  </si>
  <si>
    <t>0990-6139-03</t>
  </si>
  <si>
    <t>0990-6139-22</t>
  </si>
  <si>
    <t>0990-6140-09</t>
  </si>
  <si>
    <t>0990-6141-09</t>
  </si>
  <si>
    <t>0990-6143-09</t>
  </si>
  <si>
    <t>0990-6143-22</t>
  </si>
  <si>
    <t>0990-7107-09</t>
  </si>
  <si>
    <t>0990-7109-09</t>
  </si>
  <si>
    <t>0990-7111-09</t>
  </si>
  <si>
    <t>0990-7115-09</t>
  </si>
  <si>
    <t>0990-7116-09</t>
  </si>
  <si>
    <t>0990-7138-09</t>
  </si>
  <si>
    <t>0990-7138-36</t>
  </si>
  <si>
    <t>0990-7139-09</t>
  </si>
  <si>
    <t>0990-7139-36</t>
  </si>
  <si>
    <t>0990-7372-03</t>
  </si>
  <si>
    <t>0990-7670-03</t>
  </si>
  <si>
    <t>0990-7905-09</t>
  </si>
  <si>
    <t>0990-7922-25</t>
  </si>
  <si>
    <t>0990-7922-03</t>
  </si>
  <si>
    <t>0990-7923-06</t>
  </si>
  <si>
    <t>0990-7923-11</t>
  </si>
  <si>
    <t>0990-7924-03</t>
  </si>
  <si>
    <t>0990-7925-03</t>
  </si>
  <si>
    <t>0990-7925-09</t>
  </si>
  <si>
    <t>0990-7926-03</t>
  </si>
  <si>
    <t>0990-7929-03</t>
  </si>
  <si>
    <t>0990-7930-03</t>
  </si>
  <si>
    <t>0990-7930-09</t>
  </si>
  <si>
    <t>0990-7941-03</t>
  </si>
  <si>
    <t>0990-7953-03</t>
  </si>
  <si>
    <t>0990-7965-09</t>
  </si>
  <si>
    <t>0990-7968-09</t>
  </si>
  <si>
    <t>0990-7982-09</t>
  </si>
  <si>
    <t>0990-7983-25</t>
  </si>
  <si>
    <t>0990-7984-06</t>
  </si>
  <si>
    <t>0990-7984-11</t>
  </si>
  <si>
    <t>0990-7985-25</t>
  </si>
  <si>
    <t>0990-7985-03</t>
  </si>
  <si>
    <t>0990-7993-09</t>
  </si>
  <si>
    <t>0990-9257-39</t>
  </si>
  <si>
    <t>Michelle</t>
  </si>
  <si>
    <t>Teresa</t>
  </si>
  <si>
    <t>Jennifer</t>
  </si>
  <si>
    <t>60  LN</t>
  </si>
  <si>
    <t>(blank)</t>
  </si>
  <si>
    <t>Column Labels</t>
  </si>
  <si>
    <t>Austin Total</t>
  </si>
  <si>
    <t>RM Total</t>
  </si>
  <si>
    <t>20 / 40 LN</t>
  </si>
  <si>
    <t>Quality</t>
  </si>
  <si>
    <t>Jennifer Tutt</t>
  </si>
  <si>
    <t>Sterilization</t>
  </si>
  <si>
    <t>Mark Bogs</t>
  </si>
  <si>
    <t>Labeling</t>
  </si>
  <si>
    <t>Teresa Rivera</t>
  </si>
  <si>
    <t>Regulatory</t>
  </si>
  <si>
    <t>Susan Warren</t>
  </si>
  <si>
    <t>Packaging Engineering</t>
  </si>
  <si>
    <t>Steve Garramone</t>
  </si>
  <si>
    <t>Doc Owner</t>
  </si>
  <si>
    <t>Fred Sapp</t>
  </si>
  <si>
    <t>Pharmacist</t>
  </si>
  <si>
    <t>Peter Kramer</t>
  </si>
  <si>
    <t>Chemistry</t>
  </si>
  <si>
    <t>Roni Brownlow</t>
  </si>
  <si>
    <t>Micro</t>
  </si>
  <si>
    <t>Beth Kirschenheiter</t>
  </si>
  <si>
    <t>Engineering</t>
  </si>
  <si>
    <t>Adam Baker</t>
  </si>
  <si>
    <t>Stability</t>
  </si>
  <si>
    <t>Adam Rowland</t>
  </si>
  <si>
    <t>Nicole</t>
  </si>
  <si>
    <t>Alison</t>
  </si>
  <si>
    <t>55  LN</t>
  </si>
  <si>
    <t>Category</t>
  </si>
  <si>
    <t>US (04) - Part Fill</t>
  </si>
  <si>
    <t>CA (13) - Part Fill</t>
  </si>
  <si>
    <t>US (04) - Irrigation</t>
  </si>
  <si>
    <t>CA (13) - Irrigation</t>
  </si>
  <si>
    <t>US (04) -Life Care</t>
  </si>
  <si>
    <t>CA (13) -Life Care</t>
  </si>
  <si>
    <t>US (04) - SRB</t>
  </si>
  <si>
    <t>US (04) -1/2 Liter</t>
  </si>
  <si>
    <t>US (04) - VisIV</t>
  </si>
  <si>
    <t>US (04) -PCA</t>
  </si>
  <si>
    <t>1/2 Liter (Priority)</t>
  </si>
  <si>
    <t>CA (13) -1/2 Liter</t>
  </si>
  <si>
    <t>CA (13) - SRB</t>
  </si>
  <si>
    <t>CA (13) - VisIV</t>
  </si>
  <si>
    <t>CA (12) -PCA</t>
  </si>
  <si>
    <t>061410449</t>
  </si>
  <si>
    <t>New LN</t>
  </si>
  <si>
    <t>Legacy LN</t>
  </si>
  <si>
    <t>Wave 0 (SRB)</t>
  </si>
  <si>
    <t xml:space="preserve">0409-6141-09 </t>
  </si>
  <si>
    <t>Legacy Encloser</t>
  </si>
  <si>
    <t>2100</t>
  </si>
  <si>
    <t>2531</t>
  </si>
  <si>
    <t>2179</t>
  </si>
  <si>
    <t>2203</t>
  </si>
  <si>
    <t>2269</t>
  </si>
  <si>
    <t>New Encloser</t>
  </si>
  <si>
    <t>New Plate</t>
  </si>
  <si>
    <t>5115</t>
  </si>
  <si>
    <t>5113</t>
  </si>
  <si>
    <t>5110</t>
  </si>
  <si>
    <t>5111</t>
  </si>
  <si>
    <t>5112</t>
  </si>
  <si>
    <t>0409-7984-06</t>
  </si>
  <si>
    <t>0409-7925-09</t>
  </si>
  <si>
    <t xml:space="preserve">0409-7924-03 </t>
  </si>
  <si>
    <t xml:space="preserve">0409-7925-03 </t>
  </si>
  <si>
    <t>Product Description</t>
  </si>
  <si>
    <t>Implementation Date</t>
  </si>
  <si>
    <t>TBD</t>
  </si>
  <si>
    <t>0798406</t>
  </si>
  <si>
    <t>07922-02</t>
  </si>
  <si>
    <t>07922-55</t>
  </si>
  <si>
    <t>07905-09</t>
  </si>
  <si>
    <t>0990-7902-03</t>
  </si>
  <si>
    <t>0798303</t>
  </si>
  <si>
    <t>0409-7983-03</t>
  </si>
  <si>
    <t>0990-7983-03</t>
  </si>
  <si>
    <r>
      <t xml:space="preserve">Current Barcode
</t>
    </r>
    <r>
      <rPr>
        <b/>
        <u/>
        <sz val="14"/>
        <color theme="0"/>
        <rFont val="Calibri"/>
        <family val="2"/>
      </rPr>
      <t>(Do Not Delete in database)</t>
    </r>
  </si>
  <si>
    <t xml:space="preserve">This spreadsheet has the ability to filter. All barcodes are locked into their current cells. </t>
  </si>
  <si>
    <t>APPENDIX B:  Current-to-New NDC Number and Barcode Product Walkacross</t>
  </si>
  <si>
    <t>Line</t>
  </si>
  <si>
    <r>
      <t>List Number
(</t>
    </r>
    <r>
      <rPr>
        <b/>
        <u/>
        <sz val="14"/>
        <color theme="0"/>
        <rFont val="Calibri"/>
        <family val="2"/>
      </rPr>
      <t>Not</t>
    </r>
    <r>
      <rPr>
        <b/>
        <sz val="14"/>
        <color theme="0"/>
        <rFont val="Calibri"/>
        <family val="2"/>
      </rPr>
      <t xml:space="preserve"> Changing)</t>
    </r>
  </si>
  <si>
    <r>
      <t>Catalog Number 
(</t>
    </r>
    <r>
      <rPr>
        <b/>
        <u/>
        <sz val="14"/>
        <color theme="0"/>
        <rFont val="Calibri"/>
        <family val="2"/>
      </rPr>
      <t>Not</t>
    </r>
    <r>
      <rPr>
        <b/>
        <sz val="14"/>
        <color theme="0"/>
        <rFont val="Calibri"/>
        <family val="2"/>
      </rPr>
      <t xml:space="preserve"> Changing)</t>
    </r>
  </si>
  <si>
    <r>
      <rPr>
        <b/>
        <u/>
        <sz val="14"/>
        <color theme="0"/>
        <rFont val="Calibri"/>
        <family val="2"/>
      </rPr>
      <t>New</t>
    </r>
    <r>
      <rPr>
        <b/>
        <sz val="14"/>
        <color theme="0"/>
        <rFont val="Calibri"/>
        <family val="2"/>
      </rPr>
      <t xml:space="preserve"> Barcode</t>
    </r>
  </si>
  <si>
    <r>
      <t xml:space="preserve">Current NDC Number 
(E.g. </t>
    </r>
    <r>
      <rPr>
        <b/>
        <u/>
        <sz val="14"/>
        <color theme="0"/>
        <rFont val="Calibri"/>
        <family val="2"/>
      </rPr>
      <t>0409</t>
    </r>
    <r>
      <rPr>
        <b/>
        <sz val="14"/>
        <color theme="0"/>
        <rFont val="Calibri"/>
        <family val="2"/>
      </rPr>
      <t>-7372-XX)</t>
    </r>
  </si>
  <si>
    <r>
      <rPr>
        <b/>
        <u/>
        <sz val="14"/>
        <color theme="0"/>
        <rFont val="Calibri"/>
        <family val="2"/>
      </rPr>
      <t>New</t>
    </r>
    <r>
      <rPr>
        <b/>
        <sz val="14"/>
        <color theme="0"/>
        <rFont val="Calibri"/>
        <family val="2"/>
      </rPr>
      <t xml:space="preserve"> NDC Number 
(E.g. </t>
    </r>
    <r>
      <rPr>
        <b/>
        <u/>
        <sz val="14"/>
        <color theme="0"/>
        <rFont val="Calibri"/>
        <family val="2"/>
      </rPr>
      <t>0990</t>
    </r>
    <r>
      <rPr>
        <b/>
        <sz val="14"/>
        <color theme="0"/>
        <rFont val="Calibri"/>
        <family val="2"/>
      </rPr>
      <t>-XXXX-XX)</t>
    </r>
  </si>
  <si>
    <t>Will be provided upon conversion</t>
  </si>
  <si>
    <t xml:space="preserve">Ionosol™ MB and 5% Dextrose Injection (Multiple Electrolytes and 5% Dextrose Injection Type 1, USP), 250 mL </t>
  </si>
  <si>
    <t>20% Mannitol Injection, USP, 250 mL</t>
  </si>
  <si>
    <t>0.45% Sodium Chloride Injection, USP, 50 mL (Quad Pack)</t>
  </si>
  <si>
    <t>0.45% Sodium Chloride Injection, USP, 100 mL (Quad Pack)</t>
  </si>
  <si>
    <t>5% Dextrose Injection, USP, 150 mL</t>
  </si>
  <si>
    <t>5% Dextrose Injection, USP, 250 mL</t>
  </si>
  <si>
    <t>5% Dextrose Injection, USP, 25 mL (Quad Pack)</t>
  </si>
  <si>
    <t>5% Dextrose Injection, USP, 100 mL</t>
  </si>
  <si>
    <t>5% Dextrose Injection, USP, 50 mL (Quad Pack)</t>
  </si>
  <si>
    <t>5% Dextrose Injection, USP, 100 mL (Quad Pack)</t>
  </si>
  <si>
    <t>5% Dextrose Injection, USP, 50 mL</t>
  </si>
  <si>
    <t>5% Dextrose and 0.225% Sodium Chloride Injection, USP, 250 mL</t>
  </si>
  <si>
    <t>5% Dextrose and 0.45% Sodium Chloride Injection, USP, 250 mL</t>
  </si>
  <si>
    <t>10% Dextrose Injection, USP, 250 mL</t>
  </si>
  <si>
    <t>Lactated Ringer's Injection, USP, 250 mL</t>
  </si>
  <si>
    <t>0.9% Sodium Chloride Injection, USP, 150 mL</t>
  </si>
  <si>
    <t>0.9% Sodium Chloride Injection, USP, 250 mL</t>
  </si>
  <si>
    <t>0.9% Sodium Chloride Injection, USP, 25 mL (Quad Pack)</t>
  </si>
  <si>
    <t>0.9% Sodium Chloride Injection, USP, 100 mL</t>
  </si>
  <si>
    <t>0.9% Sodium Chloride Injection, USP, 50 mL (Quad Pack)</t>
  </si>
  <si>
    <t>0.9% Sodium Chloride Injection, USP, 100 mL (Quad Pack)</t>
  </si>
  <si>
    <t>0.9% Sodium Chloride Injection, USP, 50 mL</t>
  </si>
  <si>
    <t>0.9% Sodium Chloride Injection, USP, 500 mL</t>
  </si>
  <si>
    <t>0.45% Sodium Chloride Injection, USP, 250 mL</t>
  </si>
  <si>
    <t>Aminosyn™-PF 10%, Sulfite-Free (an amino acid injection – pediatric  formula), 1000 mL Pharmacy Bulk Package</t>
  </si>
  <si>
    <t>Aminosyn™ II 10%, Sulfite-Free (an amino acid injection), 2000 mL Pharmacy Bulk Package</t>
  </si>
  <si>
    <t>20% Mannitol Injection, USP, 500 mL</t>
  </si>
  <si>
    <t>Lactated Ringer's Irrigation, 3000 mL</t>
  </si>
  <si>
    <t>70% Dextrose Injection, USP, 500 mL Fill Volume in 1000 mL Partial-Fill Container</t>
  </si>
  <si>
    <t>5% Dextrose Injection, USP, 500 mL</t>
  </si>
  <si>
    <t>20% Dextrose Injection, USP, 500 mL Fill Volume in 1000 mL Partial-Fill Container</t>
  </si>
  <si>
    <t>50% Dextrose Injection, USP, 500 mL Fill Volume in 1000 mL Partial-Fill Container</t>
  </si>
  <si>
    <t>10% Dextrose Injection, USP, 500 mL Fill Volume in 1000 mL Partial-Fill Container</t>
  </si>
  <si>
    <t>0.9% Sodium Chloride Irrigation, USP, 2000 mL</t>
  </si>
  <si>
    <t>0.9% Sodium Chloride Irrigation, USP, 3000 mL</t>
  </si>
  <si>
    <t>0.9% Sodium Chloride Irrigation, USP, 1000 mL</t>
  </si>
  <si>
    <t>30% Dextrose Injection, USP, 500 mL Fill Volume in 1000 mL Partial-Fill Container</t>
  </si>
  <si>
    <t>Aminosyn™-PF 7%, Sulfite-Free (an amino acid injection – pediatric  formula), 500 mL</t>
  </si>
  <si>
    <t>Normosol™-R pH 7.4 (Multiple Electrolytes Injection Type 1, USP), 1000 mL</t>
  </si>
  <si>
    <t>20 mEq Potassium Chloride in 5% Dextrose and 0.225% Sodium Chloride Injection, USP, 1000 mL</t>
  </si>
  <si>
    <t>20 mEq Potassium Chloride in 5% Dextrose and 0.45% Sodium Chloride Injection, USP, 1000 mL</t>
  </si>
  <si>
    <t>30 mEq Potassium Chloride in 5% Dextrose and 0.45% Sodium Chloride Injection, USP, 1000 mL</t>
  </si>
  <si>
    <t>40 mEq Potassium Chloride in 5% Dextrose and 0.45% Sodium Chloride Injection, USP, 1000 mL</t>
  </si>
  <si>
    <t>5% Dextrose Injection, USP, 1000 mL</t>
  </si>
  <si>
    <t>5% Dextrose and 0.225% Sodium Chloride Injection, USP, 1000 mL</t>
  </si>
  <si>
    <t>5% Dextrose and 0.45% Sodium Chloride Injection, USP, 1000 mL</t>
  </si>
  <si>
    <t>Lactated Ringer's and 5% Dextrose Injection, USP, 1000 mL</t>
  </si>
  <si>
    <t>5% Dextrose and 0.9% Sodium Chloride Injection, USP, 1000 mL</t>
  </si>
  <si>
    <t>Lactated Ringer's Injection, USP, 1000 mL</t>
  </si>
  <si>
    <t>Normosol™-R (Multiple Electrolytes Injection Type 1, USP), 1000 mL</t>
  </si>
  <si>
    <t>0.9% Sodium Chloride Injection, USP, 1000 mL</t>
  </si>
  <si>
    <t>0.45% Sodium Chloride Injection, USP, 1000 mL</t>
  </si>
  <si>
    <t>20 mEq Potassium Chloride in 5% Dextrose and 0.9% Sodium Chloride Injection, USP, 1000 mL</t>
  </si>
  <si>
    <t>40 mEq Potassium Chloride in 5% Dextrose and 0.9% Sodium Chloride Injection, USP, 1000 mL</t>
  </si>
  <si>
    <t>20 mEq Potassium Chloride in Lactated Ringer's and 5% Dextrose Injection, USP, 1000 mL</t>
  </si>
  <si>
    <t>20 mEq Potassium Chloride in 0.9% Sodium Chloride Injection, USP, 1000 mL</t>
  </si>
  <si>
    <t>40 mEq Potassium Chloride in 0.9% Sodium Chloride Injection, USP, 1000 mL</t>
  </si>
  <si>
    <t>20 mEq Potassium Chloride in 5% Dextrose Injection, USP, 1000 mL</t>
  </si>
  <si>
    <t>5% Dextrose and 0.3% Sodium Chloride Injection, USP, 1000 mL</t>
  </si>
  <si>
    <t>10% Dextrose Injection, USP, 1000 mL</t>
  </si>
  <si>
    <t>Normosol™-M and 5% Dextrose Injection (Multiple Electrolytes and 5% Dextrose Injection Type 1, USP), 1000 mL</t>
  </si>
  <si>
    <t>Normosol™-R and 5% Dextrose Injection (Multiple Electrolytes and 5% Dextrose Injection Type 1, USP), 1000 mL</t>
  </si>
  <si>
    <t>Ringer's Injection, USP, 1000 mL</t>
  </si>
  <si>
    <t>Lactated Ringer's Injection, USP, 500 mL</t>
  </si>
  <si>
    <t>Ionosol™ MB and 5% Dextrose Injection (Multiple Electrolytes and 5% Dextrose Injection Type 1, USP), 500 mL</t>
  </si>
  <si>
    <t>Normosol™-R pH 7.4 (Multiple Electrolytes and 5% Dextrose Injection Type 1, USP), 500 mL</t>
  </si>
  <si>
    <t>10 mEq Potassium Chloride in 5% Dextrose and 0.45% Sodium Chloride Injection, USP, 500 mL</t>
  </si>
  <si>
    <t>5% Dextrose and 0.225% Sodium Chloride Injection, USP, 500 mL</t>
  </si>
  <si>
    <t>5% Dextrose and 0.3% Sodium Chloride Injection, USP, 500 mL</t>
  </si>
  <si>
    <t>5% Dextrose and 0.45% Sodium Chloride Injection, USP, 500 mL</t>
  </si>
  <si>
    <t>Lactated Ringer's and 5% Dextrose Injection, USP, 500 mL</t>
  </si>
  <si>
    <t>10% Dextrose Injection, USP, 500 mL</t>
  </si>
  <si>
    <t>5% Dextrose and 0.9% Sodium Chloride Injection, USP, 500 mL</t>
  </si>
  <si>
    <t>0.45% Sodium Chloride Irrigation, USP, 500 mL</t>
  </si>
  <si>
    <t>0.9% Sodium Chloride Irrigation, USP, 500 mL Aqualite™ Plastic Pour Bottle</t>
  </si>
  <si>
    <t>0.9% Sodium Chloride Irrigation, USP, 250 mL Aqualite™ Plastic Pour Bottle</t>
  </si>
  <si>
    <t>Sterile Water for Irrigation, USP, 500 mL Aqualite™ Plastic Pour Bottle</t>
  </si>
  <si>
    <t>Sterile Water for Irrigation, USP, 250 mL Aqualite™ Plastic Pour Bottle</t>
  </si>
  <si>
    <t>Ringer's Irrigation, USP, 1000 mL Aqualite™ Plastic Pour Bottle</t>
  </si>
  <si>
    <t>Physiosol™ Irrigation, 1000 mL Aqualite™ Plastic Pour Bottle</t>
  </si>
  <si>
    <t>0.25% Acetic Acid Irrigation, USP, 1000 mL Aqualite™ Plastic Pour Bottle</t>
  </si>
  <si>
    <t>0.25% Acetic Acid Irrigation, USP, 250 mL Aqualite™ Plastic Pour Bottle</t>
  </si>
  <si>
    <t>0.9% Sodium Chloride Irrigation, USP, 1000 mL Aqualite™ Plastic Pour Bottle</t>
  </si>
  <si>
    <t>0.9% Sodium Chloride Irrigation, USP, 1500 mL Aqualite™ Plastic Pour Bottle</t>
  </si>
  <si>
    <t>Sterile Water for Irrigation, USP, 1000 mL Aqualite™ Plastic Pour Bottle</t>
  </si>
  <si>
    <t>Sterile Water for Irrigation, USP, 1500 mL Aqualite™ Plastic Pour Bottle</t>
  </si>
  <si>
    <t>5% Dextrose Injection, USP, 250 mL VisIV™ Container</t>
  </si>
  <si>
    <t>5% Dextrose Injection, USP, 50 mL VisIV™ Container</t>
  </si>
  <si>
    <t>5% Dextrose Injection, USP, 100 mL VisIV™ Container</t>
  </si>
  <si>
    <t>0.9% Sodium Chloride Injection, USP, 250 mL VisIV™ Container</t>
  </si>
  <si>
    <t>0.9% Sodium Chloride Injection, USP, 50 mL VisIV™ Container</t>
  </si>
  <si>
    <t>0.9% Sodium Chloride Injection, USP, 100 mL VisIV™ Container</t>
  </si>
  <si>
    <t>0.45% Sodium Chloride Injection, USP, 250 mL VisIV™ Container</t>
  </si>
  <si>
    <t xml:space="preserve">Potassium Chloride Injection, 10 mEq/100 mL </t>
  </si>
  <si>
    <t xml:space="preserve">Potassium Chloride Injection, 10 mEq/50 mL </t>
  </si>
  <si>
    <t xml:space="preserve">Potassium Chloride Injection, 20 mEq/100 mL </t>
  </si>
  <si>
    <t xml:space="preserve">Potassium Chloride Injection, 20 mEq/50 mL </t>
  </si>
  <si>
    <t xml:space="preserve">Potassium Chloride Injection, 40 mEq/100 mL </t>
  </si>
  <si>
    <t>Sterile Water for Injection, USP , 2000 mL Pharmacy Bulk Package</t>
  </si>
  <si>
    <t>70% Dextrose Injection, USP, 2000 mL Pharmacy Bulk Package</t>
  </si>
  <si>
    <t>Aminosyn™ II 15%, Sulfite-Free (an amino acid injection), 2000 mL Pharmacy Bulk Package</t>
  </si>
  <si>
    <t>40% Dextrose Injection, USP, 500 mL Fill Volume in 1000 mL Partial-Fill Container</t>
  </si>
  <si>
    <t>Sterile Water for Irrigation, USP, 2000 mL</t>
  </si>
  <si>
    <t>Sterile Water for Irrigation, USP, 3000 mL</t>
  </si>
  <si>
    <t>Sterile Water for Irrigation, USP, 1000 mL</t>
  </si>
  <si>
    <t>1.5% Glycine Irrigation, USP, 3000 mL</t>
  </si>
  <si>
    <t>Sorbitol-Mannitol Irrigation, 3000 mL</t>
  </si>
  <si>
    <t>Sterile Water for Injection, USP, 1000 mL</t>
  </si>
  <si>
    <t>20 mEq Potassium Chloride in 0.45% Sodium Chloride Injection, USP, 1000 mL</t>
  </si>
  <si>
    <t>0409-7993-09</t>
  </si>
  <si>
    <t>10 mEq Potassium Chloride in 5% Dextrose and 0.45% Sodium Chloride Injection, USP, 1000 mL</t>
  </si>
  <si>
    <t>Current Material Number</t>
  </si>
  <si>
    <r>
      <t>New</t>
    </r>
    <r>
      <rPr>
        <b/>
        <sz val="14"/>
        <color theme="0"/>
        <rFont val="Calibri"/>
        <family val="2"/>
      </rPr>
      <t xml:space="preserve"> Material Number</t>
    </r>
  </si>
  <si>
    <t>070770424</t>
  </si>
  <si>
    <t>070770452</t>
  </si>
  <si>
    <t>070750499</t>
  </si>
  <si>
    <t>070750453</t>
  </si>
  <si>
    <t>079840492</t>
  </si>
  <si>
    <t>079840457</t>
  </si>
  <si>
    <t>070740499</t>
  </si>
  <si>
    <t>070740452</t>
  </si>
  <si>
    <t>070750424</t>
  </si>
  <si>
    <t>070750452</t>
  </si>
  <si>
    <t>079840446</t>
  </si>
  <si>
    <t>079840455</t>
  </si>
  <si>
    <t>079830479</t>
  </si>
  <si>
    <t>079720480</t>
  </si>
  <si>
    <t>079730479</t>
  </si>
  <si>
    <t>071180479</t>
  </si>
  <si>
    <t>078280479</t>
  </si>
  <si>
    <t>079740479</t>
  </si>
  <si>
    <t>0990-7372-62</t>
  </si>
  <si>
    <t>073720463</t>
  </si>
  <si>
    <t>073720453</t>
  </si>
  <si>
    <t>079530463</t>
  </si>
  <si>
    <t>079530453</t>
  </si>
  <si>
    <t>079220414</t>
  </si>
  <si>
    <t>079220452</t>
  </si>
  <si>
    <t>079300463</t>
  </si>
  <si>
    <t>079300453</t>
  </si>
  <si>
    <t>079220415</t>
  </si>
  <si>
    <t>079830415</t>
  </si>
  <si>
    <t>079830457</t>
  </si>
  <si>
    <t>079720417</t>
  </si>
  <si>
    <t>079720479</t>
  </si>
  <si>
    <t>077300452</t>
  </si>
  <si>
    <t>079230452</t>
  </si>
  <si>
    <t>079230454</t>
  </si>
  <si>
    <t>079230456</t>
  </si>
  <si>
    <t>079840452</t>
  </si>
  <si>
    <t>079830466</t>
  </si>
  <si>
    <t>041790479</t>
  </si>
  <si>
    <t>071720479</t>
  </si>
  <si>
    <t>077150479</t>
  </si>
  <si>
    <t>079180479</t>
  </si>
  <si>
    <t>079220479</t>
  </si>
  <si>
    <t>079350479</t>
  </si>
  <si>
    <t>079360479</t>
  </si>
  <si>
    <t>079380479</t>
  </si>
  <si>
    <t>079720481</t>
  </si>
  <si>
    <t>080040479</t>
  </si>
  <si>
    <t>041780479</t>
  </si>
  <si>
    <t>076700450</t>
  </si>
  <si>
    <t>079010450</t>
  </si>
  <si>
    <t>079020450</t>
  </si>
  <si>
    <t>079030450</t>
  </si>
  <si>
    <t>079040450</t>
  </si>
  <si>
    <t>079220450</t>
  </si>
  <si>
    <t>079240450</t>
  </si>
  <si>
    <t>079260450</t>
  </si>
  <si>
    <t>079290450</t>
  </si>
  <si>
    <t>079410450</t>
  </si>
  <si>
    <t>079670450</t>
  </si>
  <si>
    <t>079830450</t>
  </si>
  <si>
    <t>079850450</t>
  </si>
  <si>
    <t>071090450</t>
  </si>
  <si>
    <t>071110450</t>
  </si>
  <si>
    <t>071160450</t>
  </si>
  <si>
    <t>079050450</t>
  </si>
  <si>
    <t>079250450</t>
  </si>
  <si>
    <t>079300450</t>
  </si>
  <si>
    <t>079650450</t>
  </si>
  <si>
    <t>079680450</t>
  </si>
  <si>
    <t>079930450</t>
  </si>
  <si>
    <t>079530452</t>
  </si>
  <si>
    <t>079850452</t>
  </si>
  <si>
    <t xml:space="preserve"> 061410449</t>
  </si>
  <si>
    <t>079220451</t>
  </si>
  <si>
    <t>079230450</t>
  </si>
  <si>
    <t>079230451</t>
  </si>
  <si>
    <t>079830451</t>
  </si>
  <si>
    <t>079840450</t>
  </si>
  <si>
    <t>079850451</t>
  </si>
  <si>
    <t>070770453</t>
  </si>
  <si>
    <t>071200479</t>
  </si>
  <si>
    <t>071710479</t>
  </si>
  <si>
    <t>079370479</t>
  </si>
  <si>
    <t>079730480</t>
  </si>
  <si>
    <t>079730481</t>
  </si>
  <si>
    <t>079810479</t>
  </si>
  <si>
    <t>079900450</t>
  </si>
  <si>
    <t>092570450</t>
  </si>
  <si>
    <t>061380460</t>
  </si>
  <si>
    <t>061380461</t>
  </si>
  <si>
    <t>061390460</t>
  </si>
  <si>
    <t>061390461</t>
  </si>
  <si>
    <t>071150450</t>
  </si>
  <si>
    <t>071150449</t>
  </si>
  <si>
    <t>071380439</t>
  </si>
  <si>
    <t>071380460</t>
  </si>
  <si>
    <t>071390439</t>
  </si>
  <si>
    <t>071390460</t>
  </si>
  <si>
    <t>071390446</t>
  </si>
  <si>
    <t>079050449</t>
  </si>
  <si>
    <t>079830444</t>
  </si>
  <si>
    <t>079830449</t>
  </si>
  <si>
    <t>061380414</t>
  </si>
  <si>
    <t>061390414</t>
  </si>
  <si>
    <t>061390496</t>
  </si>
  <si>
    <t>061380496</t>
  </si>
  <si>
    <t>079830425</t>
  </si>
  <si>
    <t>079730417</t>
  </si>
  <si>
    <t>079220425</t>
  </si>
  <si>
    <t>079230411</t>
  </si>
  <si>
    <t>071180417</t>
  </si>
  <si>
    <t>071070449</t>
  </si>
  <si>
    <t>071070450</t>
  </si>
  <si>
    <t>079730418</t>
  </si>
  <si>
    <t>079810418</t>
  </si>
  <si>
    <t>079530449</t>
  </si>
  <si>
    <t>079840411</t>
  </si>
  <si>
    <t>061400439</t>
  </si>
  <si>
    <t>COMPLETED - Late June 2019</t>
  </si>
  <si>
    <t>COMPLETED - Early July 2019</t>
  </si>
  <si>
    <t>COMPLETED - Mid August 2019</t>
  </si>
  <si>
    <t>COMPLETED - Late July 2019</t>
  </si>
  <si>
    <t>078280418</t>
  </si>
  <si>
    <t>079720418</t>
  </si>
  <si>
    <t>079850449</t>
  </si>
  <si>
    <t>079350493</t>
  </si>
  <si>
    <t>079740418</t>
  </si>
  <si>
    <t>071710419</t>
  </si>
  <si>
    <t>079220457</t>
  </si>
  <si>
    <t>041790490</t>
  </si>
  <si>
    <t>077150456</t>
  </si>
  <si>
    <t>077300446</t>
  </si>
  <si>
    <t>079410449</t>
  </si>
  <si>
    <t>079730489</t>
  </si>
  <si>
    <t>079670449</t>
  </si>
  <si>
    <t>076700449</t>
  </si>
  <si>
    <t>079840406</t>
  </si>
  <si>
    <t>079900449</t>
  </si>
  <si>
    <t>079040449</t>
  </si>
  <si>
    <t>079260449</t>
  </si>
  <si>
    <t>COMPLETED - Late September 2019</t>
  </si>
  <si>
    <t>COMPLETED - Mid October 2019</t>
  </si>
  <si>
    <t>079180493</t>
  </si>
  <si>
    <t>079380493</t>
  </si>
  <si>
    <t>080040493</t>
  </si>
  <si>
    <t>079220449</t>
  </si>
  <si>
    <t>079290449</t>
  </si>
  <si>
    <t>COMPLETED - Late October 2019</t>
  </si>
  <si>
    <t>COMPLETED - Mid November 2019</t>
  </si>
  <si>
    <t>COMPLETED - Early November 2019</t>
  </si>
  <si>
    <t>071200417</t>
  </si>
  <si>
    <t>079840430</t>
  </si>
  <si>
    <t>061430439</t>
  </si>
  <si>
    <t>071110449</t>
  </si>
  <si>
    <t>COMPLETED - Early December 2019</t>
  </si>
  <si>
    <t>071380446</t>
  </si>
  <si>
    <t>071380461</t>
  </si>
  <si>
    <t>061430461</t>
  </si>
  <si>
    <t>079830452</t>
  </si>
  <si>
    <t>061430462</t>
  </si>
  <si>
    <t>061430496</t>
  </si>
  <si>
    <t>079850425</t>
  </si>
  <si>
    <t>COMPLETED - Late January 2020</t>
  </si>
  <si>
    <t>071090449</t>
  </si>
  <si>
    <t>079230406</t>
  </si>
  <si>
    <t>079820449</t>
  </si>
  <si>
    <t>079020449</t>
  </si>
  <si>
    <t>079720489</t>
  </si>
  <si>
    <t>079230430</t>
  </si>
  <si>
    <t>079230446</t>
  </si>
  <si>
    <t>079360493</t>
  </si>
  <si>
    <t>092570449</t>
  </si>
  <si>
    <t>070770499</t>
  </si>
  <si>
    <t>071160449</t>
  </si>
  <si>
    <t>079030449</t>
  </si>
  <si>
    <t>079300449</t>
  </si>
  <si>
    <t>079680449</t>
  </si>
  <si>
    <t>079650449</t>
  </si>
  <si>
    <t>079230492</t>
  </si>
  <si>
    <t>071720419</t>
  </si>
  <si>
    <t>041780411</t>
  </si>
  <si>
    <t>079010449</t>
  </si>
  <si>
    <t>079240449</t>
  </si>
  <si>
    <t>079250449</t>
  </si>
  <si>
    <t>079930449</t>
  </si>
  <si>
    <t>079530444</t>
  </si>
  <si>
    <t>079850444</t>
  </si>
  <si>
    <t>079370493</t>
  </si>
  <si>
    <t>COMPLETED - Early February 2020</t>
  </si>
  <si>
    <t>COMPLETED - Mid January 2020</t>
  </si>
  <si>
    <t>Completed - Late January 2020</t>
  </si>
  <si>
    <t>COMPLETED - Mid December 2019</t>
  </si>
  <si>
    <t>COMPLETED - Late August 2019</t>
  </si>
  <si>
    <t>COMPLETED - Late December 2019</t>
  </si>
  <si>
    <t>COMPLETED - Early January 2020</t>
  </si>
  <si>
    <t>Completed - Mid December 2019</t>
  </si>
  <si>
    <t>COMPLETED -  Mid December 2019</t>
  </si>
  <si>
    <t>COMPLETED - Mid February 2020</t>
  </si>
  <si>
    <t>COMPLETED - Late February 2020</t>
  </si>
  <si>
    <t>COMPLETED - Early March 2020</t>
  </si>
  <si>
    <t>COMPLETED - Late November 2019</t>
  </si>
  <si>
    <t>Completed - Late February 2020</t>
  </si>
  <si>
    <t>September 2021</t>
  </si>
  <si>
    <t>COMPLETED - Early April 2020</t>
  </si>
  <si>
    <t>COMPLETED - Mid March 2020</t>
  </si>
  <si>
    <t>COMPLETED - Late March 2020</t>
  </si>
  <si>
    <t>COMPLETED - Mid April 2020</t>
  </si>
  <si>
    <t>COMPLETED - Late April 2020</t>
  </si>
  <si>
    <t>COMPLETED - Early May 2020</t>
  </si>
  <si>
    <t>COMPLETED - APRIL 2020</t>
  </si>
  <si>
    <t>COMPLETED - March 2020</t>
  </si>
  <si>
    <t>COMPLETED - May 2020</t>
  </si>
  <si>
    <t>COMPLETED - JUNE 2020</t>
  </si>
  <si>
    <t>COMPLETED - JULY 2020</t>
  </si>
  <si>
    <t>COMPLETED - August 2020</t>
  </si>
  <si>
    <t>COMPLETED - SEPTEMBER 2020</t>
  </si>
  <si>
    <t>COMPLETED - AUGUST 2020</t>
  </si>
  <si>
    <t>COMPLETED - September 2020</t>
  </si>
  <si>
    <t>COMPLETED - October 2020</t>
  </si>
  <si>
    <t>COMPLETED - OCTOBER 2020</t>
  </si>
  <si>
    <t>061400460</t>
  </si>
  <si>
    <t>COMPLETED - November 2020</t>
  </si>
  <si>
    <t>COMPLETED - December 2020</t>
  </si>
  <si>
    <t>COMPLETED - March 2021</t>
  </si>
  <si>
    <t>COMPLETED - FEBRUARY 2021</t>
  </si>
  <si>
    <t>COMPLETED - April 2021</t>
  </si>
  <si>
    <t>COMPLETED - May 2021</t>
  </si>
  <si>
    <t>October 2021</t>
  </si>
  <si>
    <t>COMPLETED -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</si>
</sst>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m;@"/>
  </numFmts>
  <fonts count="2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24"/>
      <color theme="0"/>
      <name val="Calibri"/>
      <family val="2"/>
      <scheme val="minor"/>
    </font>
    <font>
      <b/>
      <u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</font>
  </fonts>
  <fills count="4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gray0625">
        <bgColor theme="6"/>
      </patternFill>
    </fill>
    <fill>
      <patternFill patternType="solid">
        <fgColor rgb="FF002060"/>
        <bgColor indexed="64"/>
      </patternFill>
    </fill>
    <fill>
      <patternFill patternType="gray0625">
        <bgColor rgb="FFFFFF00"/>
      </patternFill>
    </fill>
    <fill>
      <patternFill patternType="gray0625">
        <bgColor theme="3" tint="0.59999389629810485"/>
      </patternFill>
    </fill>
    <fill>
      <patternFill patternType="solid">
        <fgColor theme="5" tint="0.39994506668294322"/>
        <bgColor indexed="64"/>
      </patternFill>
    </fill>
    <fill>
      <patternFill patternType="gray0625">
        <bgColor theme="7" tint="0.39994506668294322"/>
      </patternFill>
    </fill>
    <fill>
      <patternFill patternType="gray0625"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Gray">
        <bgColor rgb="FF92D050"/>
      </patternFill>
    </fill>
    <fill>
      <patternFill patternType="lightGray">
        <bgColor rgb="FFF4FAA4"/>
      </patternFill>
    </fill>
    <fill>
      <patternFill patternType="lightGray">
        <bgColor rgb="FFA6EAF8"/>
      </patternFill>
    </fill>
    <fill>
      <patternFill patternType="solid">
        <fgColor rgb="FFA6EAF8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rgb="FFAE78D6"/>
        <bgColor indexed="64"/>
      </patternFill>
    </fill>
    <fill>
      <patternFill patternType="lightGray">
        <bgColor rgb="FFAE78D6"/>
      </patternFill>
    </fill>
    <fill>
      <patternFill patternType="lightGray">
        <bgColor rgb="FFFFD44B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rgb="FFFF0000"/>
      </patternFill>
    </fill>
    <fill>
      <patternFill patternType="gray0625">
        <bgColor theme="3" tint="0.79998168889431442"/>
      </patternFill>
    </fill>
    <fill>
      <patternFill patternType="gray0625">
        <bgColor theme="0" tint="-0.14999847407452621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C0C0C0"/>
      </patternFill>
    </fill>
  </fills>
  <borders count="7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0" fontId="3" fillId="2" borderId="0"/>
    <xf numFmtId="43" fontId="3" fillId="2" borderId="0" applyFont="0" applyFill="0" applyBorder="0" applyAlignment="0" applyProtection="0"/>
    <xf numFmtId="9" fontId="3" fillId="2" borderId="0" applyFont="0" applyFill="0" applyBorder="0" applyAlignment="0" applyProtection="0"/>
    <xf numFmtId="0" fontId="3" fillId="2" borderId="0"/>
    <xf numFmtId="44" fontId="3" fillId="2" borderId="0" applyFont="0" applyFill="0" applyBorder="0" applyAlignment="0" applyProtection="0"/>
    <xf numFmtId="0" fontId="3" fillId="2" borderId="0"/>
    <xf numFmtId="0" fontId="3" fillId="2" borderId="0"/>
  </cellStyleXfs>
  <cellXfs count="6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2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14" xfId="0" applyBorder="1" applyAlignment="1">
      <alignment horizontal="center"/>
    </xf>
    <xf numFmtId="0" fontId="0" fillId="0" borderId="20" xfId="0" applyBorder="1"/>
    <xf numFmtId="0" fontId="0" fillId="0" borderId="12" xfId="0" applyBorder="1"/>
    <xf numFmtId="0" fontId="0" fillId="0" borderId="15" xfId="0" applyBorder="1"/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/>
    <xf numFmtId="0" fontId="0" fillId="0" borderId="16" xfId="0" applyBorder="1"/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1" fontId="0" fillId="8" borderId="0" xfId="0" applyNumberForma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32" xfId="0" applyFill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40" xfId="0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" xfId="0" applyBorder="1"/>
    <xf numFmtId="0" fontId="0" fillId="0" borderId="45" xfId="0" applyBorder="1"/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2" fillId="0" borderId="0" xfId="0" applyFont="1"/>
    <xf numFmtId="164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3" xfId="0" applyNumberFormat="1" applyBorder="1"/>
    <xf numFmtId="164" fontId="0" fillId="0" borderId="7" xfId="0" applyNumberFormat="1" applyBorder="1"/>
    <xf numFmtId="0" fontId="0" fillId="0" borderId="4" xfId="0" applyBorder="1" applyAlignment="1">
      <alignment horizontal="center"/>
    </xf>
    <xf numFmtId="0" fontId="0" fillId="0" borderId="45" xfId="0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14" borderId="0" xfId="0" applyFill="1"/>
    <xf numFmtId="0" fontId="0" fillId="7" borderId="0" xfId="0" applyFill="1"/>
    <xf numFmtId="0" fontId="0" fillId="7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/>
    <xf numFmtId="0" fontId="0" fillId="20" borderId="0" xfId="0" applyFill="1" applyAlignment="1">
      <alignment horizontal="center"/>
    </xf>
    <xf numFmtId="0" fontId="0" fillId="20" borderId="0" xfId="0" applyNumberFormat="1" applyFill="1" applyAlignment="1">
      <alignment horizontal="center"/>
    </xf>
    <xf numFmtId="0" fontId="2" fillId="20" borderId="0" xfId="0" applyNumberFormat="1" applyFont="1" applyFill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0" fillId="21" borderId="0" xfId="0" applyNumberFormat="1" applyFill="1" applyAlignment="1">
      <alignment horizontal="center"/>
    </xf>
    <xf numFmtId="0" fontId="2" fillId="21" borderId="0" xfId="0" applyNumberFormat="1" applyFont="1" applyFill="1" applyAlignment="1">
      <alignment horizontal="center"/>
    </xf>
    <xf numFmtId="0" fontId="0" fillId="0" borderId="3" xfId="0" applyBorder="1"/>
    <xf numFmtId="0" fontId="0" fillId="0" borderId="0" xfId="0" pivotButton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3" fillId="2" borderId="12" xfId="5" applyBorder="1"/>
    <xf numFmtId="0" fontId="3" fillId="2" borderId="15" xfId="5" applyBorder="1"/>
    <xf numFmtId="0" fontId="3" fillId="2" borderId="3" xfId="5" applyBorder="1"/>
    <xf numFmtId="0" fontId="0" fillId="11" borderId="0" xfId="0" applyFill="1" applyAlignment="1">
      <alignment horizontal="left"/>
    </xf>
    <xf numFmtId="0" fontId="0" fillId="11" borderId="0" xfId="0" applyNumberFormat="1" applyFill="1"/>
    <xf numFmtId="0" fontId="3" fillId="2" borderId="11" xfId="5" applyBorder="1"/>
    <xf numFmtId="0" fontId="3" fillId="2" borderId="13" xfId="5" applyBorder="1"/>
    <xf numFmtId="0" fontId="3" fillId="2" borderId="14" xfId="5" applyBorder="1"/>
    <xf numFmtId="0" fontId="0" fillId="2" borderId="11" xfId="5" applyFont="1" applyBorder="1"/>
    <xf numFmtId="0" fontId="0" fillId="2" borderId="12" xfId="5" applyFont="1" applyBorder="1"/>
    <xf numFmtId="0" fontId="3" fillId="2" borderId="12" xfId="5" applyFont="1" applyBorder="1"/>
    <xf numFmtId="0" fontId="0" fillId="2" borderId="13" xfId="5" applyFont="1" applyBorder="1"/>
    <xf numFmtId="0" fontId="0" fillId="2" borderId="15" xfId="5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2" borderId="17" xfId="5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7" xfId="5" applyFont="1" applyBorder="1"/>
    <xf numFmtId="0" fontId="0" fillId="0" borderId="5" xfId="0" applyBorder="1"/>
    <xf numFmtId="0" fontId="0" fillId="0" borderId="48" xfId="0" applyBorder="1"/>
    <xf numFmtId="0" fontId="3" fillId="22" borderId="11" xfId="5" applyFill="1" applyBorder="1"/>
    <xf numFmtId="0" fontId="3" fillId="22" borderId="3" xfId="5" applyFill="1" applyBorder="1"/>
    <xf numFmtId="0" fontId="3" fillId="22" borderId="12" xfId="5" applyFill="1" applyBorder="1"/>
    <xf numFmtId="0" fontId="3" fillId="22" borderId="13" xfId="5" applyFill="1" applyBorder="1"/>
    <xf numFmtId="0" fontId="3" fillId="22" borderId="14" xfId="5" applyFill="1" applyBorder="1"/>
    <xf numFmtId="0" fontId="3" fillId="22" borderId="15" xfId="5" applyFill="1" applyBorder="1"/>
    <xf numFmtId="0" fontId="0" fillId="8" borderId="3" xfId="0" applyFill="1" applyBorder="1"/>
    <xf numFmtId="0" fontId="0" fillId="8" borderId="14" xfId="0" applyFill="1" applyBorder="1"/>
    <xf numFmtId="0" fontId="0" fillId="22" borderId="13" xfId="0" applyFill="1" applyBorder="1"/>
    <xf numFmtId="0" fontId="0" fillId="22" borderId="14" xfId="0" applyFill="1" applyBorder="1"/>
    <xf numFmtId="0" fontId="0" fillId="22" borderId="48" xfId="0" applyFill="1" applyBorder="1"/>
    <xf numFmtId="0" fontId="0" fillId="22" borderId="11" xfId="0" applyFill="1" applyBorder="1"/>
    <xf numFmtId="0" fontId="0" fillId="22" borderId="3" xfId="0" applyFill="1" applyBorder="1"/>
    <xf numFmtId="0" fontId="0" fillId="22" borderId="5" xfId="0" applyFill="1" applyBorder="1"/>
    <xf numFmtId="0" fontId="0" fillId="4" borderId="12" xfId="5" applyFont="1" applyFill="1" applyBorder="1"/>
    <xf numFmtId="0" fontId="0" fillId="4" borderId="15" xfId="5" applyFont="1" applyFill="1" applyBorder="1"/>
    <xf numFmtId="0" fontId="3" fillId="2" borderId="0" xfId="8"/>
    <xf numFmtId="0" fontId="3" fillId="2" borderId="3" xfId="8" applyBorder="1"/>
    <xf numFmtId="0" fontId="3" fillId="2" borderId="3" xfId="8" applyBorder="1" applyAlignment="1">
      <alignment horizontal="center"/>
    </xf>
    <xf numFmtId="0" fontId="2" fillId="4" borderId="3" xfId="8" applyFont="1" applyFill="1" applyBorder="1" applyAlignment="1">
      <alignment horizontal="center"/>
    </xf>
    <xf numFmtId="0" fontId="2" fillId="26" borderId="3" xfId="8" applyFont="1" applyFill="1" applyBorder="1" applyAlignment="1">
      <alignment horizontal="center"/>
    </xf>
    <xf numFmtId="9" fontId="2" fillId="4" borderId="3" xfId="4" applyFont="1" applyFill="1" applyBorder="1" applyAlignment="1">
      <alignment horizontal="center"/>
    </xf>
    <xf numFmtId="9" fontId="2" fillId="26" borderId="3" xfId="4" applyFont="1" applyFill="1" applyBorder="1" applyAlignment="1">
      <alignment horizontal="center"/>
    </xf>
    <xf numFmtId="0" fontId="2" fillId="23" borderId="3" xfId="8" applyFont="1" applyFill="1" applyBorder="1" applyAlignment="1">
      <alignment horizontal="center"/>
    </xf>
    <xf numFmtId="0" fontId="2" fillId="27" borderId="3" xfId="8" applyFont="1" applyFill="1" applyBorder="1" applyAlignment="1">
      <alignment horizontal="center"/>
    </xf>
    <xf numFmtId="9" fontId="2" fillId="23" borderId="3" xfId="4" applyFont="1" applyFill="1" applyBorder="1" applyAlignment="1">
      <alignment horizontal="center"/>
    </xf>
    <xf numFmtId="0" fontId="2" fillId="11" borderId="3" xfId="8" applyFont="1" applyFill="1" applyBorder="1" applyAlignment="1">
      <alignment horizontal="center"/>
    </xf>
    <xf numFmtId="9" fontId="2" fillId="11" borderId="3" xfId="4" applyFont="1" applyFill="1" applyBorder="1" applyAlignment="1">
      <alignment horizontal="center"/>
    </xf>
    <xf numFmtId="0" fontId="6" fillId="2" borderId="3" xfId="8" applyFont="1" applyBorder="1" applyAlignment="1">
      <alignment horizontal="center"/>
    </xf>
    <xf numFmtId="0" fontId="6" fillId="4" borderId="3" xfId="8" applyFont="1" applyFill="1" applyBorder="1" applyAlignment="1">
      <alignment horizontal="center"/>
    </xf>
    <xf numFmtId="0" fontId="6" fillId="10" borderId="3" xfId="8" applyFont="1" applyFill="1" applyBorder="1" applyAlignment="1">
      <alignment horizontal="center"/>
    </xf>
    <xf numFmtId="0" fontId="3" fillId="22" borderId="3" xfId="8" applyFill="1" applyBorder="1" applyAlignment="1">
      <alignment horizontal="center"/>
    </xf>
    <xf numFmtId="0" fontId="3" fillId="22" borderId="3" xfId="8" applyFill="1" applyBorder="1"/>
    <xf numFmtId="0" fontId="3" fillId="2" borderId="3" xfId="8" applyBorder="1" applyAlignment="1">
      <alignment horizontal="center" wrapText="1"/>
    </xf>
    <xf numFmtId="0" fontId="5" fillId="22" borderId="3" xfId="8" applyFont="1" applyFill="1" applyBorder="1" applyAlignment="1">
      <alignment horizontal="center"/>
    </xf>
    <xf numFmtId="0" fontId="5" fillId="22" borderId="3" xfId="8" applyFont="1" applyFill="1" applyBorder="1"/>
    <xf numFmtId="0" fontId="2" fillId="27" borderId="6" xfId="8" applyFont="1" applyFill="1" applyBorder="1" applyAlignment="1">
      <alignment horizontal="center"/>
    </xf>
    <xf numFmtId="9" fontId="2" fillId="27" borderId="5" xfId="4" applyFont="1" applyFill="1" applyBorder="1" applyAlignment="1">
      <alignment horizontal="center"/>
    </xf>
    <xf numFmtId="0" fontId="2" fillId="27" borderId="45" xfId="8" applyFont="1" applyFill="1" applyBorder="1" applyAlignment="1">
      <alignment horizontal="center"/>
    </xf>
    <xf numFmtId="0" fontId="2" fillId="23" borderId="5" xfId="8" applyFont="1" applyFill="1" applyBorder="1" applyAlignment="1">
      <alignment horizontal="center"/>
    </xf>
    <xf numFmtId="0" fontId="2" fillId="23" borderId="45" xfId="8" applyFont="1" applyFill="1" applyBorder="1" applyAlignment="1">
      <alignment horizontal="center"/>
    </xf>
    <xf numFmtId="165" fontId="7" fillId="2" borderId="3" xfId="8" applyNumberFormat="1" applyFont="1" applyBorder="1" applyAlignment="1">
      <alignment horizontal="center"/>
    </xf>
    <xf numFmtId="165" fontId="7" fillId="4" borderId="3" xfId="8" applyNumberFormat="1" applyFont="1" applyFill="1" applyBorder="1" applyAlignment="1">
      <alignment horizontal="center"/>
    </xf>
    <xf numFmtId="165" fontId="7" fillId="10" borderId="3" xfId="8" applyNumberFormat="1" applyFont="1" applyFill="1" applyBorder="1" applyAlignment="1">
      <alignment horizontal="center"/>
    </xf>
    <xf numFmtId="0" fontId="2" fillId="32" borderId="3" xfId="8" applyFont="1" applyFill="1" applyBorder="1" applyAlignment="1">
      <alignment horizontal="center"/>
    </xf>
    <xf numFmtId="9" fontId="2" fillId="32" borderId="3" xfId="4" applyFont="1" applyFill="1" applyBorder="1" applyAlignment="1">
      <alignment horizontal="center"/>
    </xf>
    <xf numFmtId="0" fontId="6" fillId="2" borderId="3" xfId="8" applyFont="1" applyFill="1" applyBorder="1" applyAlignment="1">
      <alignment horizontal="center"/>
    </xf>
    <xf numFmtId="0" fontId="3" fillId="2" borderId="25" xfId="8" applyBorder="1"/>
    <xf numFmtId="0" fontId="3" fillId="2" borderId="46" xfId="8" applyBorder="1"/>
    <xf numFmtId="0" fontId="0" fillId="4" borderId="3" xfId="0" applyFill="1" applyBorder="1"/>
    <xf numFmtId="0" fontId="0" fillId="0" borderId="0" xfId="0" applyAlignment="1">
      <alignment horizontal="center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15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12" borderId="53" xfId="0" applyFill="1" applyBorder="1"/>
    <xf numFmtId="0" fontId="0" fillId="12" borderId="0" xfId="0" applyFill="1" applyBorder="1" applyAlignment="1">
      <alignment horizontal="center"/>
    </xf>
    <xf numFmtId="0" fontId="0" fillId="12" borderId="5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0" fillId="17" borderId="54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0" fillId="33" borderId="0" xfId="0" applyFill="1" applyBorder="1"/>
    <xf numFmtId="0" fontId="0" fillId="13" borderId="0" xfId="0" applyFill="1" applyBorder="1" applyAlignment="1">
      <alignment horizontal="center"/>
    </xf>
    <xf numFmtId="0" fontId="0" fillId="14" borderId="0" xfId="0" applyFill="1" applyBorder="1"/>
    <xf numFmtId="0" fontId="0" fillId="15" borderId="0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33" borderId="56" xfId="0" applyFill="1" applyBorder="1"/>
    <xf numFmtId="0" fontId="0" fillId="15" borderId="56" xfId="0" applyFill="1" applyBorder="1" applyAlignment="1">
      <alignment horizontal="center"/>
    </xf>
    <xf numFmtId="0" fontId="0" fillId="14" borderId="56" xfId="0" applyFill="1" applyBorder="1"/>
    <xf numFmtId="0" fontId="0" fillId="33" borderId="53" xfId="0" applyFill="1" applyBorder="1"/>
    <xf numFmtId="0" fontId="0" fillId="6" borderId="53" xfId="0" applyFill="1" applyBorder="1" applyAlignment="1">
      <alignment horizontal="center"/>
    </xf>
    <xf numFmtId="0" fontId="0" fillId="15" borderId="54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13" borderId="54" xfId="0" applyFill="1" applyBorder="1" applyAlignment="1">
      <alignment horizontal="center"/>
    </xf>
    <xf numFmtId="0" fontId="0" fillId="14" borderId="53" xfId="0" applyFill="1" applyBorder="1"/>
    <xf numFmtId="0" fontId="0" fillId="15" borderId="57" xfId="0" applyFill="1" applyBorder="1" applyAlignment="1">
      <alignment horizontal="center"/>
    </xf>
    <xf numFmtId="0" fontId="0" fillId="2" borderId="53" xfId="0" applyFill="1" applyBorder="1"/>
    <xf numFmtId="0" fontId="0" fillId="18" borderId="54" xfId="0" applyFill="1" applyBorder="1" applyAlignment="1">
      <alignment horizontal="center"/>
    </xf>
    <xf numFmtId="0" fontId="0" fillId="18" borderId="53" xfId="0" applyFill="1" applyBorder="1" applyAlignment="1">
      <alignment horizontal="center"/>
    </xf>
    <xf numFmtId="0" fontId="0" fillId="10" borderId="53" xfId="0" applyFill="1" applyBorder="1"/>
    <xf numFmtId="0" fontId="0" fillId="35" borderId="53" xfId="0" applyFill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0" fillId="6" borderId="53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17" borderId="53" xfId="0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/>
    </xf>
    <xf numFmtId="0" fontId="0" fillId="17" borderId="0" xfId="0" applyNumberFormat="1" applyFill="1" applyBorder="1" applyAlignment="1">
      <alignment horizontal="center" vertical="center"/>
    </xf>
    <xf numFmtId="0" fontId="0" fillId="17" borderId="54" xfId="0" applyNumberFormat="1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NumberFormat="1" applyFill="1" applyBorder="1" applyAlignment="1">
      <alignment horizontal="center" vertical="center"/>
    </xf>
    <xf numFmtId="0" fontId="0" fillId="7" borderId="54" xfId="0" applyNumberForma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0" borderId="42" xfId="0" applyBorder="1"/>
    <xf numFmtId="0" fontId="0" fillId="0" borderId="41" xfId="0" applyBorder="1"/>
    <xf numFmtId="0" fontId="0" fillId="4" borderId="42" xfId="0" applyFill="1" applyBorder="1"/>
    <xf numFmtId="0" fontId="0" fillId="33" borderId="43" xfId="0" applyFill="1" applyBorder="1"/>
    <xf numFmtId="0" fontId="0" fillId="0" borderId="43" xfId="0" applyBorder="1"/>
    <xf numFmtId="0" fontId="0" fillId="15" borderId="42" xfId="0" applyFill="1" applyBorder="1" applyAlignment="1">
      <alignment horizontal="center"/>
    </xf>
    <xf numFmtId="0" fontId="0" fillId="4" borderId="43" xfId="0" applyFill="1" applyBorder="1"/>
    <xf numFmtId="0" fontId="0" fillId="33" borderId="41" xfId="0" applyFill="1" applyBorder="1"/>
    <xf numFmtId="0" fontId="0" fillId="15" borderId="4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33" borderId="42" xfId="0" applyFill="1" applyBorder="1"/>
    <xf numFmtId="0" fontId="0" fillId="14" borderId="43" xfId="0" applyFill="1" applyBorder="1"/>
    <xf numFmtId="0" fontId="0" fillId="36" borderId="43" xfId="0" applyFill="1" applyBorder="1" applyAlignment="1">
      <alignment horizontal="center"/>
    </xf>
    <xf numFmtId="0" fontId="0" fillId="36" borderId="41" xfId="0" applyFill="1" applyBorder="1" applyAlignment="1">
      <alignment horizontal="center"/>
    </xf>
    <xf numFmtId="0" fontId="0" fillId="36" borderId="42" xfId="0" applyFill="1" applyBorder="1" applyAlignment="1">
      <alignment horizontal="center"/>
    </xf>
    <xf numFmtId="0" fontId="0" fillId="0" borderId="51" xfId="0" applyBorder="1"/>
    <xf numFmtId="0" fontId="0" fillId="0" borderId="50" xfId="0" applyBorder="1"/>
    <xf numFmtId="0" fontId="0" fillId="7" borderId="56" xfId="0" applyFill="1" applyBorder="1" applyAlignment="1">
      <alignment horizontal="center"/>
    </xf>
    <xf numFmtId="0" fontId="0" fillId="16" borderId="56" xfId="0" applyFill="1" applyBorder="1" applyAlignment="1">
      <alignment horizontal="center"/>
    </xf>
    <xf numFmtId="0" fontId="0" fillId="4" borderId="41" xfId="0" applyFill="1" applyBorder="1"/>
    <xf numFmtId="0" fontId="0" fillId="4" borderId="42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16" borderId="57" xfId="0" applyFill="1" applyBorder="1" applyAlignment="1">
      <alignment horizontal="center"/>
    </xf>
    <xf numFmtId="0" fontId="0" fillId="3" borderId="54" xfId="0" applyFill="1" applyBorder="1"/>
    <xf numFmtId="0" fontId="0" fillId="3" borderId="56" xfId="0" applyFill="1" applyBorder="1"/>
    <xf numFmtId="0" fontId="9" fillId="4" borderId="41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37" borderId="41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0" fontId="0" fillId="3" borderId="41" xfId="0" applyFill="1" applyBorder="1"/>
    <xf numFmtId="0" fontId="0" fillId="16" borderId="43" xfId="0" applyFill="1" applyBorder="1" applyAlignment="1">
      <alignment horizontal="center"/>
    </xf>
    <xf numFmtId="0" fontId="0" fillId="16" borderId="41" xfId="0" applyFill="1" applyBorder="1" applyAlignment="1">
      <alignment horizontal="center"/>
    </xf>
    <xf numFmtId="0" fontId="0" fillId="16" borderId="42" xfId="0" applyFill="1" applyBorder="1" applyAlignment="1">
      <alignment horizontal="center"/>
    </xf>
    <xf numFmtId="0" fontId="0" fillId="3" borderId="43" xfId="0" applyFill="1" applyBorder="1"/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/>
    </xf>
    <xf numFmtId="0" fontId="10" fillId="7" borderId="42" xfId="0" applyNumberFormat="1" applyFont="1" applyFill="1" applyBorder="1" applyAlignment="1">
      <alignment horizontal="center" vertical="center"/>
    </xf>
    <xf numFmtId="0" fontId="10" fillId="7" borderId="43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/>
    </xf>
    <xf numFmtId="0" fontId="10" fillId="7" borderId="56" xfId="0" applyNumberFormat="1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10" fillId="8" borderId="42" xfId="0" applyNumberFormat="1" applyFont="1" applyFill="1" applyBorder="1" applyAlignment="1">
      <alignment horizontal="center" vertical="center"/>
    </xf>
    <xf numFmtId="0" fontId="0" fillId="19" borderId="42" xfId="0" applyFill="1" applyBorder="1" applyAlignment="1">
      <alignment horizontal="center"/>
    </xf>
    <xf numFmtId="0" fontId="0" fillId="3" borderId="42" xfId="0" applyFill="1" applyBorder="1"/>
    <xf numFmtId="0" fontId="0" fillId="19" borderId="43" xfId="0" applyFill="1" applyBorder="1" applyAlignment="1">
      <alignment horizontal="center"/>
    </xf>
    <xf numFmtId="0" fontId="0" fillId="19" borderId="41" xfId="0" applyFill="1" applyBorder="1" applyAlignment="1">
      <alignment horizontal="center"/>
    </xf>
    <xf numFmtId="0" fontId="0" fillId="33" borderId="42" xfId="0" applyFill="1" applyBorder="1" applyAlignment="1">
      <alignment horizontal="center"/>
    </xf>
    <xf numFmtId="0" fontId="9" fillId="7" borderId="41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/>
    </xf>
    <xf numFmtId="0" fontId="9" fillId="7" borderId="42" xfId="0" applyNumberFormat="1" applyFont="1" applyFill="1" applyBorder="1" applyAlignment="1">
      <alignment horizontal="center" vertical="center"/>
    </xf>
    <xf numFmtId="0" fontId="10" fillId="17" borderId="53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horizontal="center" vertical="center" wrapText="1"/>
    </xf>
    <xf numFmtId="0" fontId="10" fillId="17" borderId="0" xfId="0" applyNumberFormat="1" applyFont="1" applyFill="1" applyBorder="1" applyAlignment="1">
      <alignment horizontal="center" vertical="center" wrapText="1"/>
    </xf>
    <xf numFmtId="0" fontId="10" fillId="17" borderId="54" xfId="0" applyNumberFormat="1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42" xfId="0" applyNumberFormat="1" applyFont="1" applyFill="1" applyBorder="1" applyAlignment="1">
      <alignment horizontal="center" vertical="center" wrapText="1"/>
    </xf>
    <xf numFmtId="0" fontId="10" fillId="7" borderId="43" xfId="0" applyNumberFormat="1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0" fillId="18" borderId="42" xfId="0" applyFill="1" applyBorder="1" applyAlignment="1">
      <alignment horizontal="center"/>
    </xf>
    <xf numFmtId="0" fontId="0" fillId="18" borderId="43" xfId="0" applyFill="1" applyBorder="1" applyAlignment="1">
      <alignment horizontal="center"/>
    </xf>
    <xf numFmtId="0" fontId="0" fillId="18" borderId="41" xfId="0" applyFill="1" applyBorder="1" applyAlignment="1">
      <alignment horizontal="center"/>
    </xf>
    <xf numFmtId="0" fontId="0" fillId="3" borderId="53" xfId="0" applyFill="1" applyBorder="1"/>
    <xf numFmtId="0" fontId="0" fillId="3" borderId="0" xfId="0" applyFill="1" applyBorder="1"/>
    <xf numFmtId="0" fontId="0" fillId="3" borderId="54" xfId="0" applyNumberFormat="1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9" borderId="42" xfId="0" applyFill="1" applyBorder="1"/>
    <xf numFmtId="0" fontId="0" fillId="39" borderId="43" xfId="0" applyFill="1" applyBorder="1"/>
    <xf numFmtId="0" fontId="0" fillId="39" borderId="41" xfId="0" applyFill="1" applyBorder="1"/>
    <xf numFmtId="0" fontId="0" fillId="39" borderId="0" xfId="0" applyFill="1" applyBorder="1"/>
    <xf numFmtId="0" fontId="0" fillId="39" borderId="54" xfId="0" applyFill="1" applyBorder="1"/>
    <xf numFmtId="0" fontId="0" fillId="39" borderId="53" xfId="0" applyFill="1" applyBorder="1"/>
    <xf numFmtId="0" fontId="0" fillId="34" borderId="41" xfId="0" applyFill="1" applyBorder="1" applyAlignment="1">
      <alignment horizontal="center"/>
    </xf>
    <xf numFmtId="0" fontId="0" fillId="34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39" borderId="51" xfId="0" applyFill="1" applyBorder="1"/>
    <xf numFmtId="0" fontId="0" fillId="39" borderId="50" xfId="0" applyFill="1" applyBorder="1"/>
    <xf numFmtId="0" fontId="0" fillId="7" borderId="43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39" borderId="56" xfId="0" applyFill="1" applyBorder="1"/>
    <xf numFmtId="0" fontId="0" fillId="39" borderId="57" xfId="0" applyFill="1" applyBorder="1"/>
    <xf numFmtId="0" fontId="0" fillId="39" borderId="55" xfId="0" applyFill="1" applyBorder="1"/>
    <xf numFmtId="0" fontId="9" fillId="6" borderId="4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17" borderId="53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center" vertical="center" wrapText="1"/>
    </xf>
    <xf numFmtId="0" fontId="9" fillId="17" borderId="0" xfId="0" applyNumberFormat="1" applyFont="1" applyFill="1" applyBorder="1" applyAlignment="1">
      <alignment horizontal="center" vertical="center" wrapText="1"/>
    </xf>
    <xf numFmtId="0" fontId="9" fillId="17" borderId="54" xfId="0" applyNumberFormat="1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9" fillId="7" borderId="42" xfId="0" applyNumberFormat="1" applyFont="1" applyFill="1" applyBorder="1" applyAlignment="1">
      <alignment horizontal="center" vertical="center" wrapText="1"/>
    </xf>
    <xf numFmtId="0" fontId="9" fillId="7" borderId="43" xfId="0" applyNumberFormat="1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7" borderId="55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/>
    </xf>
    <xf numFmtId="0" fontId="9" fillId="7" borderId="56" xfId="0" applyNumberFormat="1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center" vertical="center"/>
    </xf>
    <xf numFmtId="0" fontId="9" fillId="8" borderId="42" xfId="0" applyFont="1" applyFill="1" applyBorder="1" applyAlignment="1">
      <alignment horizontal="center" vertical="center"/>
    </xf>
    <xf numFmtId="0" fontId="9" fillId="8" borderId="42" xfId="0" applyNumberFormat="1" applyFont="1" applyFill="1" applyBorder="1" applyAlignment="1">
      <alignment horizontal="center" vertical="center"/>
    </xf>
    <xf numFmtId="0" fontId="9" fillId="20" borderId="41" xfId="0" applyFont="1" applyFill="1" applyBorder="1" applyAlignment="1">
      <alignment horizontal="center"/>
    </xf>
    <xf numFmtId="0" fontId="9" fillId="20" borderId="42" xfId="0" applyFont="1" applyFill="1" applyBorder="1" applyAlignment="1">
      <alignment horizontal="center"/>
    </xf>
    <xf numFmtId="0" fontId="9" fillId="20" borderId="42" xfId="0" applyNumberFormat="1" applyFont="1" applyFill="1" applyBorder="1" applyAlignment="1">
      <alignment horizontal="center"/>
    </xf>
    <xf numFmtId="0" fontId="9" fillId="20" borderId="43" xfId="0" applyNumberFormat="1" applyFont="1" applyFill="1" applyBorder="1" applyAlignment="1">
      <alignment horizontal="center"/>
    </xf>
    <xf numFmtId="0" fontId="9" fillId="21" borderId="41" xfId="0" applyFont="1" applyFill="1" applyBorder="1" applyAlignment="1">
      <alignment horizontal="center"/>
    </xf>
    <xf numFmtId="0" fontId="9" fillId="21" borderId="42" xfId="0" applyFont="1" applyFill="1" applyBorder="1" applyAlignment="1">
      <alignment horizontal="center"/>
    </xf>
    <xf numFmtId="0" fontId="9" fillId="21" borderId="42" xfId="0" applyNumberFormat="1" applyFont="1" applyFill="1" applyBorder="1" applyAlignment="1">
      <alignment horizontal="center"/>
    </xf>
    <xf numFmtId="0" fontId="9" fillId="21" borderId="43" xfId="0" applyNumberFormat="1" applyFont="1" applyFill="1" applyBorder="1" applyAlignment="1">
      <alignment horizontal="center"/>
    </xf>
    <xf numFmtId="0" fontId="0" fillId="33" borderId="41" xfId="0" applyFill="1" applyBorder="1" applyAlignment="1">
      <alignment horizontal="center"/>
    </xf>
    <xf numFmtId="0" fontId="0" fillId="33" borderId="4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1" fillId="2" borderId="60" xfId="5" applyNumberFormat="1" applyFont="1" applyFill="1" applyBorder="1" applyAlignment="1" applyProtection="1">
      <alignment horizontal="center" vertical="center" textRotation="90" wrapText="1"/>
    </xf>
    <xf numFmtId="49" fontId="1" fillId="2" borderId="37" xfId="5" applyNumberFormat="1" applyFont="1" applyFill="1" applyBorder="1" applyAlignment="1" applyProtection="1">
      <alignment horizontal="center" vertical="center" textRotation="90" wrapText="1"/>
    </xf>
    <xf numFmtId="49" fontId="1" fillId="4" borderId="59" xfId="5" applyNumberFormat="1" applyFont="1" applyFill="1" applyBorder="1" applyAlignment="1" applyProtection="1">
      <alignment horizontal="center" vertical="center" textRotation="90" wrapText="1"/>
    </xf>
    <xf numFmtId="49" fontId="1" fillId="9" borderId="49" xfId="5" applyNumberFormat="1" applyFont="1" applyFill="1" applyBorder="1" applyAlignment="1" applyProtection="1">
      <alignment horizontal="center" vertical="center" textRotation="90" wrapText="1"/>
    </xf>
    <xf numFmtId="49" fontId="1" fillId="9" borderId="59" xfId="5" applyNumberFormat="1" applyFont="1" applyFill="1" applyBorder="1" applyAlignment="1" applyProtection="1">
      <alignment horizontal="center" vertical="center" textRotation="90" wrapText="1"/>
    </xf>
    <xf numFmtId="49" fontId="1" fillId="9" borderId="58" xfId="5" applyNumberFormat="1" applyFont="1" applyFill="1" applyBorder="1" applyAlignment="1" applyProtection="1">
      <alignment horizontal="center" vertical="center" textRotation="90" wrapText="1"/>
    </xf>
    <xf numFmtId="0" fontId="2" fillId="2" borderId="58" xfId="5" applyFont="1" applyBorder="1" applyAlignment="1">
      <alignment horizontal="center" vertical="center"/>
    </xf>
    <xf numFmtId="0" fontId="3" fillId="22" borderId="5" xfId="5" applyFill="1" applyBorder="1"/>
    <xf numFmtId="0" fontId="3" fillId="22" borderId="48" xfId="5" applyFill="1" applyBorder="1"/>
    <xf numFmtId="49" fontId="1" fillId="9" borderId="66" xfId="5" applyNumberFormat="1" applyFont="1" applyFill="1" applyBorder="1" applyAlignment="1" applyProtection="1">
      <alignment horizontal="center" vertical="center" textRotation="90" wrapText="1"/>
    </xf>
    <xf numFmtId="0" fontId="0" fillId="22" borderId="12" xfId="0" applyFill="1" applyBorder="1"/>
    <xf numFmtId="0" fontId="0" fillId="22" borderId="15" xfId="0" applyFill="1" applyBorder="1"/>
    <xf numFmtId="49" fontId="1" fillId="7" borderId="60" xfId="5" applyNumberFormat="1" applyFont="1" applyFill="1" applyBorder="1" applyAlignment="1" applyProtection="1">
      <alignment horizontal="center" vertical="center" textRotation="90" wrapText="1"/>
    </xf>
    <xf numFmtId="49" fontId="1" fillId="0" borderId="68" xfId="5" applyNumberFormat="1" applyFont="1" applyFill="1" applyBorder="1" applyAlignment="1" applyProtection="1">
      <alignment horizontal="center" vertical="center" textRotation="90" wrapText="1"/>
    </xf>
    <xf numFmtId="49" fontId="1" fillId="0" borderId="60" xfId="5" applyNumberFormat="1" applyFont="1" applyFill="1" applyBorder="1" applyAlignment="1" applyProtection="1">
      <alignment horizontal="center" vertical="center" textRotation="90" wrapText="1"/>
    </xf>
    <xf numFmtId="0" fontId="2" fillId="2" borderId="27" xfId="5" applyFont="1" applyBorder="1" applyAlignment="1">
      <alignment horizontal="center"/>
    </xf>
    <xf numFmtId="0" fontId="0" fillId="2" borderId="45" xfId="5" applyFont="1" applyBorder="1"/>
    <xf numFmtId="0" fontId="3" fillId="2" borderId="45" xfId="5" applyBorder="1"/>
    <xf numFmtId="0" fontId="3" fillId="2" borderId="44" xfId="5" applyBorder="1"/>
    <xf numFmtId="0" fontId="2" fillId="2" borderId="4" xfId="5" applyFont="1" applyBorder="1" applyAlignment="1">
      <alignment horizontal="center"/>
    </xf>
    <xf numFmtId="0" fontId="0" fillId="2" borderId="44" xfId="5" applyFont="1" applyBorder="1"/>
    <xf numFmtId="49" fontId="1" fillId="4" borderId="49" xfId="5" applyNumberFormat="1" applyFont="1" applyFill="1" applyBorder="1" applyAlignment="1" applyProtection="1">
      <alignment horizontal="center" vertical="center" textRotation="90" wrapText="1"/>
    </xf>
    <xf numFmtId="49" fontId="1" fillId="4" borderId="58" xfId="5" applyNumberFormat="1" applyFont="1" applyFill="1" applyBorder="1" applyAlignment="1" applyProtection="1">
      <alignment horizontal="center" vertical="center" textRotation="90" wrapText="1"/>
    </xf>
    <xf numFmtId="0" fontId="3" fillId="4" borderId="11" xfId="5" applyFill="1" applyBorder="1"/>
    <xf numFmtId="0" fontId="3" fillId="4" borderId="3" xfId="5" applyFill="1" applyBorder="1"/>
    <xf numFmtId="0" fontId="3" fillId="4" borderId="13" xfId="5" applyFill="1" applyBorder="1"/>
    <xf numFmtId="0" fontId="3" fillId="4" borderId="14" xfId="5" applyFill="1" applyBorder="1"/>
    <xf numFmtId="0" fontId="3" fillId="4" borderId="12" xfId="5" applyFill="1" applyBorder="1"/>
    <xf numFmtId="0" fontId="3" fillId="4" borderId="15" xfId="5" applyFill="1" applyBorder="1"/>
    <xf numFmtId="0" fontId="2" fillId="2" borderId="51" xfId="5" applyFont="1" applyBorder="1" applyAlignment="1">
      <alignment horizontal="center" wrapText="1"/>
    </xf>
    <xf numFmtId="49" fontId="1" fillId="11" borderId="49" xfId="5" applyNumberFormat="1" applyFont="1" applyFill="1" applyBorder="1" applyAlignment="1" applyProtection="1">
      <alignment horizontal="center" vertical="center" textRotation="90" wrapText="1"/>
    </xf>
    <xf numFmtId="0" fontId="0" fillId="11" borderId="45" xfId="5" applyFont="1" applyFill="1" applyBorder="1"/>
    <xf numFmtId="0" fontId="3" fillId="11" borderId="45" xfId="5" applyFont="1" applyFill="1" applyBorder="1"/>
    <xf numFmtId="0" fontId="0" fillId="11" borderId="56" xfId="5" applyFont="1" applyFill="1" applyBorder="1"/>
    <xf numFmtId="14" fontId="2" fillId="2" borderId="27" xfId="5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2" borderId="61" xfId="5" applyFont="1" applyBorder="1" applyAlignment="1">
      <alignment horizontal="center"/>
    </xf>
    <xf numFmtId="0" fontId="2" fillId="2" borderId="63" xfId="5" applyFont="1" applyBorder="1" applyAlignment="1">
      <alignment horizontal="center"/>
    </xf>
    <xf numFmtId="49" fontId="1" fillId="11" borderId="60" xfId="5" applyNumberFormat="1" applyFont="1" applyFill="1" applyBorder="1" applyAlignment="1" applyProtection="1">
      <alignment horizontal="center" vertical="center" textRotation="90" wrapText="1"/>
    </xf>
    <xf numFmtId="49" fontId="1" fillId="4" borderId="60" xfId="5" applyNumberFormat="1" applyFont="1" applyFill="1" applyBorder="1" applyAlignment="1" applyProtection="1">
      <alignment horizontal="center" vertical="center" textRotation="90" wrapText="1"/>
    </xf>
    <xf numFmtId="49" fontId="1" fillId="9" borderId="60" xfId="5" applyNumberFormat="1" applyFont="1" applyFill="1" applyBorder="1" applyAlignment="1" applyProtection="1">
      <alignment horizontal="center" vertical="center" textRotation="90" wrapText="1"/>
    </xf>
    <xf numFmtId="49" fontId="1" fillId="9" borderId="55" xfId="5" applyNumberFormat="1" applyFont="1" applyFill="1" applyBorder="1" applyAlignment="1" applyProtection="1">
      <alignment horizontal="center" vertical="center" textRotation="90" wrapText="1"/>
    </xf>
    <xf numFmtId="49" fontId="1" fillId="9" borderId="70" xfId="5" applyNumberFormat="1" applyFont="1" applyFill="1" applyBorder="1" applyAlignment="1" applyProtection="1">
      <alignment horizontal="center" vertical="center" textRotation="90" wrapText="1"/>
    </xf>
    <xf numFmtId="49" fontId="1" fillId="9" borderId="47" xfId="5" applyNumberFormat="1" applyFont="1" applyFill="1" applyBorder="1" applyAlignment="1" applyProtection="1">
      <alignment horizontal="center" vertical="center" textRotation="90" wrapText="1"/>
    </xf>
    <xf numFmtId="0" fontId="2" fillId="2" borderId="64" xfId="5" applyFont="1" applyBorder="1" applyAlignment="1">
      <alignment horizontal="center"/>
    </xf>
    <xf numFmtId="0" fontId="2" fillId="2" borderId="69" xfId="5" applyFont="1" applyBorder="1" applyAlignment="1">
      <alignment horizontal="center" vertical="center"/>
    </xf>
    <xf numFmtId="0" fontId="2" fillId="2" borderId="42" xfId="5" applyFont="1" applyBorder="1" applyAlignment="1">
      <alignment horizontal="center" wrapText="1"/>
    </xf>
    <xf numFmtId="0" fontId="2" fillId="2" borderId="67" xfId="5" applyFont="1" applyBorder="1" applyAlignment="1">
      <alignment horizontal="center"/>
    </xf>
    <xf numFmtId="0" fontId="2" fillId="2" borderId="42" xfId="5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49" fontId="1" fillId="9" borderId="68" xfId="5" applyNumberFormat="1" applyFont="1" applyFill="1" applyBorder="1" applyAlignment="1" applyProtection="1">
      <alignment horizontal="center" vertical="center" textRotation="90" wrapText="1"/>
    </xf>
    <xf numFmtId="49" fontId="1" fillId="40" borderId="60" xfId="5" applyNumberFormat="1" applyFont="1" applyFill="1" applyBorder="1" applyAlignment="1" applyProtection="1">
      <alignment horizontal="center" vertical="center" textRotation="90" wrapText="1"/>
    </xf>
    <xf numFmtId="49" fontId="1" fillId="40" borderId="37" xfId="5" applyNumberFormat="1" applyFont="1" applyFill="1" applyBorder="1" applyAlignment="1" applyProtection="1">
      <alignment horizontal="center" vertical="center" textRotation="90" wrapText="1"/>
    </xf>
    <xf numFmtId="0" fontId="2" fillId="2" borderId="71" xfId="5" applyFont="1" applyBorder="1" applyAlignment="1">
      <alignment horizontal="center"/>
    </xf>
    <xf numFmtId="0" fontId="2" fillId="2" borderId="51" xfId="5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2" borderId="63" xfId="5" applyFont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3" borderId="0" xfId="0" applyFill="1" applyAlignment="1">
      <alignment horizontal="center" vertical="center"/>
    </xf>
    <xf numFmtId="49" fontId="11" fillId="42" borderId="3" xfId="0" applyNumberFormat="1" applyFont="1" applyFill="1" applyBorder="1" applyAlignment="1" applyProtection="1">
      <alignment horizontal="center" vertical="center" wrapText="1"/>
    </xf>
    <xf numFmtId="0" fontId="0" fillId="41" borderId="3" xfId="0" applyFill="1" applyBorder="1"/>
    <xf numFmtId="0" fontId="11" fillId="42" borderId="3" xfId="0" applyNumberFormat="1" applyFont="1" applyFill="1" applyBorder="1" applyAlignment="1" applyProtection="1">
      <alignment horizontal="center" vertical="center" wrapText="1"/>
    </xf>
    <xf numFmtId="0" fontId="11" fillId="42" borderId="3" xfId="0" applyFont="1" applyFill="1" applyBorder="1" applyAlignment="1" applyProtection="1">
      <alignment horizontal="center" vertical="center" wrapText="1"/>
    </xf>
    <xf numFmtId="0" fontId="14" fillId="41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15" fillId="0" borderId="33" xfId="0" applyNumberFormat="1" applyFont="1" applyFill="1" applyBorder="1" applyAlignment="1" applyProtection="1">
      <alignment horizontal="center" vertical="center" wrapText="1"/>
    </xf>
    <xf numFmtId="0" fontId="15" fillId="0" borderId="33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3" fillId="42" borderId="3" xfId="0" applyNumberFormat="1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5" fillId="2" borderId="3" xfId="0" applyFont="1" applyFill="1" applyBorder="1" applyAlignment="1" applyProtection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Fill="1" applyBorder="1" applyAlignment="1" applyProtection="1">
      <alignment horizontal="center" vertical="center" wrapText="1"/>
    </xf>
    <xf numFmtId="17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19" fillId="0" borderId="33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2" borderId="36" xfId="0" applyFill="1" applyBorder="1" applyAlignment="1">
      <alignment horizontal="center" wrapText="1"/>
    </xf>
    <xf numFmtId="0" fontId="0" fillId="2" borderId="38" xfId="0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2" fillId="41" borderId="3" xfId="0" applyNumberFormat="1" applyFont="1" applyFill="1" applyBorder="1" applyAlignment="1">
      <alignment horizontal="center"/>
    </xf>
    <xf numFmtId="0" fontId="10" fillId="0" borderId="5" xfId="0" applyNumberFormat="1" applyFont="1" applyBorder="1" applyAlignment="1">
      <alignment horizontal="left"/>
    </xf>
    <xf numFmtId="0" fontId="10" fillId="0" borderId="45" xfId="0" applyNumberFormat="1" applyFont="1" applyBorder="1" applyAlignment="1">
      <alignment horizontal="left"/>
    </xf>
    <xf numFmtId="0" fontId="10" fillId="0" borderId="6" xfId="0" applyNumberFormat="1" applyFont="1" applyBorder="1" applyAlignment="1">
      <alignment horizontal="left"/>
    </xf>
    <xf numFmtId="0" fontId="2" fillId="2" borderId="61" xfId="5" applyFont="1" applyBorder="1" applyAlignment="1">
      <alignment horizontal="center" vertical="center"/>
    </xf>
    <xf numFmtId="0" fontId="2" fillId="2" borderId="49" xfId="5" applyFont="1" applyBorder="1" applyAlignment="1">
      <alignment horizontal="center" vertical="center"/>
    </xf>
    <xf numFmtId="0" fontId="2" fillId="2" borderId="60" xfId="5" applyFont="1" applyBorder="1" applyAlignment="1">
      <alignment horizontal="center" vertical="center"/>
    </xf>
    <xf numFmtId="0" fontId="2" fillId="2" borderId="61" xfId="5" applyFont="1" applyBorder="1" applyAlignment="1">
      <alignment horizontal="center"/>
    </xf>
    <xf numFmtId="0" fontId="2" fillId="2" borderId="63" xfId="5" applyFont="1" applyBorder="1" applyAlignment="1">
      <alignment horizontal="center"/>
    </xf>
    <xf numFmtId="0" fontId="2" fillId="2" borderId="24" xfId="5" applyFont="1" applyBorder="1" applyAlignment="1">
      <alignment horizontal="center"/>
    </xf>
    <xf numFmtId="0" fontId="2" fillId="2" borderId="18" xfId="5" applyFont="1" applyBorder="1" applyAlignment="1">
      <alignment horizontal="center"/>
    </xf>
    <xf numFmtId="0" fontId="3" fillId="2" borderId="24" xfId="5" applyBorder="1" applyAlignment="1">
      <alignment horizontal="center"/>
    </xf>
    <xf numFmtId="0" fontId="3" fillId="2" borderId="25" xfId="5" applyBorder="1" applyAlignment="1">
      <alignment horizontal="center"/>
    </xf>
    <xf numFmtId="0" fontId="3" fillId="2" borderId="18" xfId="5" applyBorder="1" applyAlignment="1">
      <alignment horizontal="center"/>
    </xf>
    <xf numFmtId="14" fontId="0" fillId="2" borderId="24" xfId="5" applyNumberFormat="1" applyFont="1" applyBorder="1" applyAlignment="1">
      <alignment horizontal="center"/>
    </xf>
    <xf numFmtId="14" fontId="2" fillId="2" borderId="8" xfId="5" applyNumberFormat="1" applyFont="1" applyBorder="1" applyAlignment="1">
      <alignment horizontal="center"/>
    </xf>
    <xf numFmtId="0" fontId="2" fillId="2" borderId="9" xfId="5" applyFont="1" applyBorder="1" applyAlignment="1">
      <alignment horizontal="center"/>
    </xf>
    <xf numFmtId="0" fontId="2" fillId="2" borderId="39" xfId="5" applyFont="1" applyBorder="1" applyAlignment="1">
      <alignment horizontal="center"/>
    </xf>
    <xf numFmtId="0" fontId="3" fillId="2" borderId="8" xfId="5" applyBorder="1" applyAlignment="1">
      <alignment horizontal="center"/>
    </xf>
    <xf numFmtId="0" fontId="3" fillId="2" borderId="9" xfId="5" applyBorder="1" applyAlignment="1">
      <alignment horizontal="center"/>
    </xf>
    <xf numFmtId="0" fontId="3" fillId="2" borderId="10" xfId="5" applyBorder="1" applyAlignment="1">
      <alignment horizontal="center"/>
    </xf>
    <xf numFmtId="0" fontId="2" fillId="2" borderId="8" xfId="5" applyFont="1" applyBorder="1" applyAlignment="1">
      <alignment horizontal="center"/>
    </xf>
    <xf numFmtId="0" fontId="2" fillId="2" borderId="10" xfId="5" applyFont="1" applyBorder="1" applyAlignment="1">
      <alignment horizontal="center"/>
    </xf>
    <xf numFmtId="0" fontId="2" fillId="2" borderId="26" xfId="5" applyFont="1" applyBorder="1" applyAlignment="1">
      <alignment horizontal="center"/>
    </xf>
    <xf numFmtId="0" fontId="2" fillId="2" borderId="28" xfId="5" applyFont="1" applyBorder="1" applyAlignment="1">
      <alignment horizontal="center"/>
    </xf>
    <xf numFmtId="0" fontId="2" fillId="2" borderId="27" xfId="5" applyFont="1" applyBorder="1" applyAlignment="1">
      <alignment horizontal="center"/>
    </xf>
    <xf numFmtId="0" fontId="2" fillId="2" borderId="62" xfId="5" applyFont="1" applyBorder="1" applyAlignment="1">
      <alignment horizontal="center"/>
    </xf>
    <xf numFmtId="14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4" fontId="2" fillId="0" borderId="27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14" fontId="2" fillId="0" borderId="3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28" borderId="33" xfId="8" applyFont="1" applyFill="1" applyBorder="1" applyAlignment="1">
      <alignment horizontal="center" vertical="center"/>
    </xf>
    <xf numFmtId="0" fontId="8" fillId="28" borderId="25" xfId="8" applyFont="1" applyFill="1" applyBorder="1" applyAlignment="1">
      <alignment horizontal="center" vertical="center"/>
    </xf>
    <xf numFmtId="0" fontId="8" fillId="28" borderId="33" xfId="8" applyFont="1" applyFill="1" applyBorder="1" applyAlignment="1">
      <alignment horizontal="center" vertical="center" wrapText="1"/>
    </xf>
    <xf numFmtId="0" fontId="8" fillId="28" borderId="25" xfId="8" applyFont="1" applyFill="1" applyBorder="1" applyAlignment="1">
      <alignment horizontal="center" vertical="center" wrapText="1"/>
    </xf>
    <xf numFmtId="9" fontId="2" fillId="28" borderId="5" xfId="4" applyFont="1" applyFill="1" applyBorder="1" applyAlignment="1">
      <alignment horizontal="center"/>
    </xf>
    <xf numFmtId="9" fontId="2" fillId="28" borderId="45" xfId="4" applyFont="1" applyFill="1" applyBorder="1" applyAlignment="1">
      <alignment horizontal="center"/>
    </xf>
    <xf numFmtId="9" fontId="2" fillId="28" borderId="6" xfId="4" applyFont="1" applyFill="1" applyBorder="1" applyAlignment="1">
      <alignment horizontal="center"/>
    </xf>
    <xf numFmtId="0" fontId="2" fillId="11" borderId="3" xfId="8" applyFont="1" applyFill="1" applyBorder="1" applyAlignment="1">
      <alignment horizontal="center" vertical="center"/>
    </xf>
    <xf numFmtId="0" fontId="2" fillId="11" borderId="3" xfId="8" applyFont="1" applyFill="1" applyBorder="1" applyAlignment="1">
      <alignment horizontal="center" vertical="center" wrapText="1"/>
    </xf>
    <xf numFmtId="0" fontId="2" fillId="25" borderId="5" xfId="8" applyFont="1" applyFill="1" applyBorder="1" applyAlignment="1">
      <alignment horizontal="center"/>
    </xf>
    <xf numFmtId="0" fontId="2" fillId="25" borderId="45" xfId="8" applyFont="1" applyFill="1" applyBorder="1" applyAlignment="1">
      <alignment horizontal="center"/>
    </xf>
    <xf numFmtId="0" fontId="2" fillId="25" borderId="6" xfId="8" applyFont="1" applyFill="1" applyBorder="1" applyAlignment="1">
      <alignment horizontal="center"/>
    </xf>
    <xf numFmtId="0" fontId="4" fillId="31" borderId="5" xfId="8" applyFont="1" applyFill="1" applyBorder="1" applyAlignment="1">
      <alignment horizontal="center"/>
    </xf>
    <xf numFmtId="0" fontId="4" fillId="31" borderId="45" xfId="8" applyFont="1" applyFill="1" applyBorder="1" applyAlignment="1">
      <alignment horizontal="center"/>
    </xf>
    <xf numFmtId="0" fontId="4" fillId="31" borderId="6" xfId="8" applyFont="1" applyFill="1" applyBorder="1" applyAlignment="1">
      <alignment horizontal="center"/>
    </xf>
    <xf numFmtId="9" fontId="4" fillId="30" borderId="5" xfId="4" applyFont="1" applyFill="1" applyBorder="1" applyAlignment="1">
      <alignment horizontal="center"/>
    </xf>
    <xf numFmtId="9" fontId="4" fillId="30" borderId="45" xfId="4" applyFont="1" applyFill="1" applyBorder="1" applyAlignment="1">
      <alignment horizontal="center"/>
    </xf>
    <xf numFmtId="9" fontId="4" fillId="30" borderId="6" xfId="4" applyFont="1" applyFill="1" applyBorder="1" applyAlignment="1">
      <alignment horizontal="center"/>
    </xf>
    <xf numFmtId="9" fontId="4" fillId="31" borderId="5" xfId="4" applyFont="1" applyFill="1" applyBorder="1" applyAlignment="1">
      <alignment horizontal="center"/>
    </xf>
    <xf numFmtId="9" fontId="4" fillId="31" borderId="45" xfId="4" applyFont="1" applyFill="1" applyBorder="1" applyAlignment="1">
      <alignment horizontal="center"/>
    </xf>
    <xf numFmtId="9" fontId="4" fillId="31" borderId="6" xfId="4" applyFont="1" applyFill="1" applyBorder="1" applyAlignment="1">
      <alignment horizontal="center"/>
    </xf>
    <xf numFmtId="0" fontId="8" fillId="9" borderId="33" xfId="8" applyFont="1" applyFill="1" applyBorder="1" applyAlignment="1">
      <alignment horizontal="center" vertical="center" wrapText="1"/>
    </xf>
    <xf numFmtId="0" fontId="8" fillId="9" borderId="25" xfId="8" applyFont="1" applyFill="1" applyBorder="1" applyAlignment="1">
      <alignment horizontal="center" vertical="center" wrapText="1"/>
    </xf>
    <xf numFmtId="0" fontId="8" fillId="9" borderId="33" xfId="8" applyFont="1" applyFill="1" applyBorder="1" applyAlignment="1">
      <alignment horizontal="center" vertical="center"/>
    </xf>
    <xf numFmtId="0" fontId="8" fillId="9" borderId="25" xfId="8" applyFont="1" applyFill="1" applyBorder="1" applyAlignment="1">
      <alignment horizontal="center" vertical="center"/>
    </xf>
    <xf numFmtId="0" fontId="4" fillId="29" borderId="3" xfId="8" applyFont="1" applyFill="1" applyBorder="1" applyAlignment="1">
      <alignment horizontal="center" vertical="center" wrapText="1"/>
    </xf>
    <xf numFmtId="0" fontId="4" fillId="29" borderId="3" xfId="8" applyFont="1" applyFill="1" applyBorder="1" applyAlignment="1">
      <alignment horizontal="center" vertical="center"/>
    </xf>
    <xf numFmtId="0" fontId="4" fillId="30" borderId="5" xfId="8" applyFont="1" applyFill="1" applyBorder="1" applyAlignment="1">
      <alignment horizontal="center"/>
    </xf>
    <xf numFmtId="0" fontId="4" fillId="30" borderId="45" xfId="8" applyFont="1" applyFill="1" applyBorder="1" applyAlignment="1">
      <alignment horizontal="center"/>
    </xf>
    <xf numFmtId="0" fontId="4" fillId="30" borderId="6" xfId="8" applyFont="1" applyFill="1" applyBorder="1" applyAlignment="1">
      <alignment horizontal="center"/>
    </xf>
    <xf numFmtId="9" fontId="2" fillId="27" borderId="5" xfId="4" applyFont="1" applyFill="1" applyBorder="1" applyAlignment="1">
      <alignment horizontal="center"/>
    </xf>
    <xf numFmtId="9" fontId="2" fillId="27" borderId="45" xfId="4" applyFont="1" applyFill="1" applyBorder="1" applyAlignment="1">
      <alignment horizontal="center"/>
    </xf>
    <xf numFmtId="9" fontId="2" fillId="27" borderId="6" xfId="4" applyFont="1" applyFill="1" applyBorder="1" applyAlignment="1">
      <alignment horizontal="center"/>
    </xf>
    <xf numFmtId="0" fontId="2" fillId="28" borderId="5" xfId="8" applyFont="1" applyFill="1" applyBorder="1" applyAlignment="1">
      <alignment horizontal="center"/>
    </xf>
    <xf numFmtId="0" fontId="2" fillId="28" borderId="45" xfId="8" applyFont="1" applyFill="1" applyBorder="1" applyAlignment="1">
      <alignment horizontal="center"/>
    </xf>
    <xf numFmtId="0" fontId="2" fillId="28" borderId="6" xfId="8" applyFont="1" applyFill="1" applyBorder="1" applyAlignment="1">
      <alignment horizontal="center"/>
    </xf>
    <xf numFmtId="0" fontId="2" fillId="27" borderId="5" xfId="8" applyFont="1" applyFill="1" applyBorder="1" applyAlignment="1">
      <alignment horizontal="center"/>
    </xf>
    <xf numFmtId="0" fontId="2" fillId="27" borderId="45" xfId="8" applyFont="1" applyFill="1" applyBorder="1" applyAlignment="1">
      <alignment horizontal="center"/>
    </xf>
    <xf numFmtId="0" fontId="2" fillId="27" borderId="6" xfId="8" applyFont="1" applyFill="1" applyBorder="1" applyAlignment="1">
      <alignment horizontal="center"/>
    </xf>
    <xf numFmtId="0" fontId="2" fillId="9" borderId="5" xfId="8" applyFont="1" applyFill="1" applyBorder="1" applyAlignment="1">
      <alignment horizontal="center"/>
    </xf>
    <xf numFmtId="0" fontId="2" fillId="9" borderId="45" xfId="8" applyFont="1" applyFill="1" applyBorder="1" applyAlignment="1">
      <alignment horizontal="center"/>
    </xf>
    <xf numFmtId="0" fontId="2" fillId="9" borderId="6" xfId="8" applyFont="1" applyFill="1" applyBorder="1" applyAlignment="1">
      <alignment horizontal="center"/>
    </xf>
    <xf numFmtId="9" fontId="2" fillId="9" borderId="5" xfId="4" applyFont="1" applyFill="1" applyBorder="1" applyAlignment="1">
      <alignment horizontal="center"/>
    </xf>
    <xf numFmtId="9" fontId="2" fillId="9" borderId="45" xfId="4" applyFont="1" applyFill="1" applyBorder="1" applyAlignment="1">
      <alignment horizontal="center"/>
    </xf>
    <xf numFmtId="9" fontId="2" fillId="9" borderId="6" xfId="4" applyFont="1" applyFill="1" applyBorder="1" applyAlignment="1">
      <alignment horizontal="center"/>
    </xf>
    <xf numFmtId="9" fontId="2" fillId="25" borderId="5" xfId="4" applyFont="1" applyFill="1" applyBorder="1" applyAlignment="1">
      <alignment horizontal="center"/>
    </xf>
    <xf numFmtId="9" fontId="2" fillId="25" borderId="45" xfId="4" applyFont="1" applyFill="1" applyBorder="1" applyAlignment="1">
      <alignment horizontal="center"/>
    </xf>
    <xf numFmtId="9" fontId="2" fillId="25" borderId="6" xfId="4" applyFont="1" applyFill="1" applyBorder="1" applyAlignment="1">
      <alignment horizontal="center"/>
    </xf>
    <xf numFmtId="0" fontId="2" fillId="2" borderId="3" xfId="8" applyFont="1" applyBorder="1" applyAlignment="1">
      <alignment horizontal="center"/>
    </xf>
    <xf numFmtId="0" fontId="2" fillId="23" borderId="3" xfId="8" applyFont="1" applyFill="1" applyBorder="1" applyAlignment="1">
      <alignment horizontal="center" vertical="center"/>
    </xf>
    <xf numFmtId="0" fontId="2" fillId="23" borderId="3" xfId="8" applyFont="1" applyFill="1" applyBorder="1" applyAlignment="1">
      <alignment horizontal="center" vertical="center" wrapText="1"/>
    </xf>
    <xf numFmtId="0" fontId="2" fillId="2" borderId="5" xfId="8" applyFont="1" applyBorder="1" applyAlignment="1">
      <alignment horizontal="center"/>
    </xf>
    <xf numFmtId="0" fontId="2" fillId="2" borderId="45" xfId="8" applyFont="1" applyBorder="1" applyAlignment="1">
      <alignment horizontal="center"/>
    </xf>
    <xf numFmtId="0" fontId="2" fillId="2" borderId="6" xfId="8" applyFont="1" applyBorder="1" applyAlignment="1">
      <alignment horizontal="center"/>
    </xf>
    <xf numFmtId="0" fontId="2" fillId="4" borderId="3" xfId="8" applyFont="1" applyFill="1" applyBorder="1" applyAlignment="1">
      <alignment horizontal="center" vertical="center" wrapText="1"/>
    </xf>
    <xf numFmtId="0" fontId="2" fillId="4" borderId="3" xfId="8" applyFont="1" applyFill="1" applyBorder="1" applyAlignment="1">
      <alignment horizontal="center" vertical="center"/>
    </xf>
    <xf numFmtId="0" fontId="2" fillId="4" borderId="33" xfId="8" applyFont="1" applyFill="1" applyBorder="1" applyAlignment="1">
      <alignment horizontal="center" vertical="center" wrapText="1"/>
    </xf>
    <xf numFmtId="0" fontId="2" fillId="4" borderId="25" xfId="8" applyFont="1" applyFill="1" applyBorder="1" applyAlignment="1">
      <alignment horizontal="center" vertical="center" wrapText="1"/>
    </xf>
    <xf numFmtId="0" fontId="8" fillId="24" borderId="33" xfId="8" applyFont="1" applyFill="1" applyBorder="1" applyAlignment="1">
      <alignment horizontal="center" vertical="center" wrapText="1"/>
    </xf>
    <xf numFmtId="0" fontId="8" fillId="24" borderId="25" xfId="8" applyFont="1" applyFill="1" applyBorder="1" applyAlignment="1">
      <alignment horizontal="center" vertical="center" wrapText="1"/>
    </xf>
    <xf numFmtId="0" fontId="8" fillId="24" borderId="33" xfId="8" applyFont="1" applyFill="1" applyBorder="1" applyAlignment="1">
      <alignment horizontal="center" vertical="center"/>
    </xf>
    <xf numFmtId="0" fontId="8" fillId="24" borderId="25" xfId="8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21" borderId="50" xfId="0" applyFont="1" applyFill="1" applyBorder="1" applyAlignment="1">
      <alignment horizontal="center"/>
    </xf>
    <xf numFmtId="0" fontId="2" fillId="21" borderId="51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1" borderId="55" xfId="0" applyFont="1" applyFill="1" applyBorder="1" applyAlignment="1">
      <alignment horizontal="center"/>
    </xf>
    <xf numFmtId="0" fontId="2" fillId="21" borderId="56" xfId="0" applyFont="1" applyFill="1" applyBorder="1" applyAlignment="1">
      <alignment horizontal="center"/>
    </xf>
    <xf numFmtId="0" fontId="2" fillId="21" borderId="57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8" borderId="50" xfId="0" applyFont="1" applyFill="1" applyBorder="1" applyAlignment="1">
      <alignment horizontal="center"/>
    </xf>
    <xf numFmtId="0" fontId="2" fillId="38" borderId="51" xfId="0" applyFont="1" applyFill="1" applyBorder="1" applyAlignment="1">
      <alignment horizontal="center"/>
    </xf>
    <xf numFmtId="0" fontId="2" fillId="38" borderId="52" xfId="0" applyFont="1" applyFill="1" applyBorder="1" applyAlignment="1">
      <alignment horizontal="center"/>
    </xf>
    <xf numFmtId="0" fontId="2" fillId="38" borderId="55" xfId="0" applyFont="1" applyFill="1" applyBorder="1" applyAlignment="1">
      <alignment horizontal="center"/>
    </xf>
    <xf numFmtId="0" fontId="2" fillId="38" borderId="56" xfId="0" applyFont="1" applyFill="1" applyBorder="1" applyAlignment="1">
      <alignment horizontal="center"/>
    </xf>
    <xf numFmtId="0" fontId="2" fillId="38" borderId="57" xfId="0" applyFont="1" applyFill="1" applyBorder="1" applyAlignment="1">
      <alignment horizontal="center"/>
    </xf>
  </cellXfs>
  <cellStyles count="9">
    <cellStyle name="Comma 2" xfId="3" xr:uid="{00000000-0005-0000-0000-000000000000}"/>
    <cellStyle name="Currency" xfId="1" builtinId="4"/>
    <cellStyle name="Currency 2" xfId="6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4" xfId="7" xr:uid="{00000000-0005-0000-0000-000006000000}"/>
    <cellStyle name="Normal 5" xfId="8" xr:uid="{00000000-0005-0000-0000-000007000000}"/>
    <cellStyle name="Percent 2" xfId="4" xr:uid="{00000000-0005-0000-0000-000008000000}"/>
  </cellStyles>
  <dxfs count="3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none"/>
      </font>
      <numFmt numFmtId="30" formatCode="@"/>
      <fill>
        <patternFill patternType="solid">
          <fgColor rgb="FFC0C0C0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59624</xdr:colOff>
      <xdr:row>15</xdr:row>
      <xdr:rowOff>217738</xdr:rowOff>
    </xdr:from>
    <xdr:to>
      <xdr:col>9</xdr:col>
      <xdr:colOff>5852820</xdr:colOff>
      <xdr:row>15</xdr:row>
      <xdr:rowOff>3701167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5767" y="52822952"/>
          <a:ext cx="5793196" cy="3483429"/>
        </a:xfrm>
        <a:prstGeom prst="rect">
          <a:avLst/>
        </a:prstGeom>
      </xdr:spPr>
    </xdr:pic>
    <xdr:clientData/>
  </xdr:twoCellAnchor>
  <xdr:twoCellAnchor editAs="oneCell">
    <xdr:from>
      <xdr:col>9</xdr:col>
      <xdr:colOff>11627</xdr:colOff>
      <xdr:row>11</xdr:row>
      <xdr:rowOff>40821</xdr:rowOff>
    </xdr:from>
    <xdr:to>
      <xdr:col>9</xdr:col>
      <xdr:colOff>5827452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770" y="31759071"/>
          <a:ext cx="5815825" cy="3497036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11</xdr:row>
      <xdr:rowOff>59870</xdr:rowOff>
    </xdr:from>
    <xdr:to>
      <xdr:col>5</xdr:col>
      <xdr:colOff>5818414</xdr:colOff>
      <xdr:row>11</xdr:row>
      <xdr:rowOff>3512644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2842" y="31778120"/>
          <a:ext cx="5742215" cy="3452774"/>
        </a:xfrm>
        <a:prstGeom prst="rect">
          <a:avLst/>
        </a:prstGeom>
      </xdr:spPr>
    </xdr:pic>
    <xdr:clientData/>
  </xdr:twoCellAnchor>
  <xdr:twoCellAnchor editAs="oneCell">
    <xdr:from>
      <xdr:col>9</xdr:col>
      <xdr:colOff>22514</xdr:colOff>
      <xdr:row>6</xdr:row>
      <xdr:rowOff>119494</xdr:rowOff>
    </xdr:from>
    <xdr:to>
      <xdr:col>9</xdr:col>
      <xdr:colOff>5817124</xdr:colOff>
      <xdr:row>6</xdr:row>
      <xdr:rowOff>3605644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559" y="11064585"/>
          <a:ext cx="5794610" cy="34861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8</xdr:row>
      <xdr:rowOff>98715</xdr:rowOff>
    </xdr:from>
    <xdr:to>
      <xdr:col>9</xdr:col>
      <xdr:colOff>5826530</xdr:colOff>
      <xdr:row>8</xdr:row>
      <xdr:rowOff>3546765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8294" y="18577215"/>
          <a:ext cx="5731281" cy="344805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3</xdr:row>
      <xdr:rowOff>95250</xdr:rowOff>
    </xdr:from>
    <xdr:to>
      <xdr:col>9</xdr:col>
      <xdr:colOff>5870810</xdr:colOff>
      <xdr:row>3</xdr:row>
      <xdr:rowOff>3581400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9400" y="17392650"/>
          <a:ext cx="5794610" cy="3486150"/>
        </a:xfrm>
        <a:prstGeom prst="rect">
          <a:avLst/>
        </a:prstGeom>
      </xdr:spPr>
    </xdr:pic>
    <xdr:clientData/>
  </xdr:twoCellAnchor>
  <xdr:twoCellAnchor editAs="oneCell">
    <xdr:from>
      <xdr:col>9</xdr:col>
      <xdr:colOff>35379</xdr:colOff>
      <xdr:row>9</xdr:row>
      <xdr:rowOff>231321</xdr:rowOff>
    </xdr:from>
    <xdr:to>
      <xdr:col>9</xdr:col>
      <xdr:colOff>5829989</xdr:colOff>
      <xdr:row>9</xdr:row>
      <xdr:rowOff>3717471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1522" y="24696964"/>
          <a:ext cx="5794610" cy="3486150"/>
        </a:xfrm>
        <a:prstGeom prst="rect">
          <a:avLst/>
        </a:prstGeom>
      </xdr:spPr>
    </xdr:pic>
    <xdr:clientData/>
  </xdr:twoCellAnchor>
  <xdr:twoCellAnchor editAs="oneCell">
    <xdr:from>
      <xdr:col>5</xdr:col>
      <xdr:colOff>134512</xdr:colOff>
      <xdr:row>6</xdr:row>
      <xdr:rowOff>121464</xdr:rowOff>
    </xdr:from>
    <xdr:to>
      <xdr:col>5</xdr:col>
      <xdr:colOff>5946906</xdr:colOff>
      <xdr:row>6</xdr:row>
      <xdr:rowOff>3618313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6103" y="11066555"/>
          <a:ext cx="5812394" cy="3496849"/>
        </a:xfrm>
        <a:prstGeom prst="rect">
          <a:avLst/>
        </a:prstGeom>
      </xdr:spPr>
    </xdr:pic>
    <xdr:clientData/>
  </xdr:twoCellAnchor>
  <xdr:twoCellAnchor editAs="oneCell">
    <xdr:from>
      <xdr:col>5</xdr:col>
      <xdr:colOff>26096</xdr:colOff>
      <xdr:row>3</xdr:row>
      <xdr:rowOff>26095</xdr:rowOff>
    </xdr:from>
    <xdr:to>
      <xdr:col>5</xdr:col>
      <xdr:colOff>5946930</xdr:colOff>
      <xdr:row>3</xdr:row>
      <xdr:rowOff>3588184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3733" y="9642431"/>
          <a:ext cx="5920834" cy="3562089"/>
        </a:xfrm>
        <a:prstGeom prst="rect">
          <a:avLst/>
        </a:prstGeom>
      </xdr:spPr>
    </xdr:pic>
    <xdr:clientData/>
  </xdr:twoCellAnchor>
  <xdr:twoCellAnchor editAs="oneCell">
    <xdr:from>
      <xdr:col>5</xdr:col>
      <xdr:colOff>60732</xdr:colOff>
      <xdr:row>8</xdr:row>
      <xdr:rowOff>78051</xdr:rowOff>
    </xdr:from>
    <xdr:to>
      <xdr:col>5</xdr:col>
      <xdr:colOff>5905499</xdr:colOff>
      <xdr:row>8</xdr:row>
      <xdr:rowOff>3594377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2323" y="22868778"/>
          <a:ext cx="5844767" cy="3516326"/>
        </a:xfrm>
        <a:prstGeom prst="rect">
          <a:avLst/>
        </a:prstGeom>
      </xdr:spPr>
    </xdr:pic>
    <xdr:clientData/>
  </xdr:twoCellAnchor>
  <xdr:twoCellAnchor editAs="oneCell">
    <xdr:from>
      <xdr:col>5</xdr:col>
      <xdr:colOff>26096</xdr:colOff>
      <xdr:row>9</xdr:row>
      <xdr:rowOff>95250</xdr:rowOff>
    </xdr:from>
    <xdr:to>
      <xdr:col>6</xdr:col>
      <xdr:colOff>6451</xdr:colOff>
      <xdr:row>9</xdr:row>
      <xdr:rowOff>3670387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46" y="21088350"/>
          <a:ext cx="5943005" cy="3575137"/>
        </a:xfrm>
        <a:prstGeom prst="rect">
          <a:avLst/>
        </a:prstGeom>
      </xdr:spPr>
    </xdr:pic>
    <xdr:clientData/>
  </xdr:twoCellAnchor>
  <xdr:twoCellAnchor editAs="oneCell">
    <xdr:from>
      <xdr:col>5</xdr:col>
      <xdr:colOff>80406</xdr:colOff>
      <xdr:row>17</xdr:row>
      <xdr:rowOff>185553</xdr:rowOff>
    </xdr:from>
    <xdr:to>
      <xdr:col>5</xdr:col>
      <xdr:colOff>5865284</xdr:colOff>
      <xdr:row>17</xdr:row>
      <xdr:rowOff>3683825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7049" y="51593339"/>
          <a:ext cx="5784878" cy="3498272"/>
        </a:xfrm>
        <a:prstGeom prst="rect">
          <a:avLst/>
        </a:prstGeom>
      </xdr:spPr>
    </xdr:pic>
    <xdr:clientData/>
  </xdr:twoCellAnchor>
  <xdr:twoCellAnchor editAs="oneCell">
    <xdr:from>
      <xdr:col>9</xdr:col>
      <xdr:colOff>103908</xdr:colOff>
      <xdr:row>5</xdr:row>
      <xdr:rowOff>86591</xdr:rowOff>
    </xdr:from>
    <xdr:to>
      <xdr:col>9</xdr:col>
      <xdr:colOff>5806585</xdr:colOff>
      <xdr:row>5</xdr:row>
      <xdr:rowOff>3515591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953" y="13698682"/>
          <a:ext cx="5702677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103909</xdr:colOff>
      <xdr:row>5</xdr:row>
      <xdr:rowOff>69271</xdr:rowOff>
    </xdr:from>
    <xdr:to>
      <xdr:col>5</xdr:col>
      <xdr:colOff>5914337</xdr:colOff>
      <xdr:row>5</xdr:row>
      <xdr:rowOff>3584864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3681362"/>
          <a:ext cx="5810428" cy="3515593"/>
        </a:xfrm>
        <a:prstGeom prst="rect">
          <a:avLst/>
        </a:prstGeom>
      </xdr:spPr>
    </xdr:pic>
    <xdr:clientData/>
  </xdr:twoCellAnchor>
  <xdr:twoCellAnchor editAs="oneCell">
    <xdr:from>
      <xdr:col>9</xdr:col>
      <xdr:colOff>97723</xdr:colOff>
      <xdr:row>17</xdr:row>
      <xdr:rowOff>306776</xdr:rowOff>
    </xdr:from>
    <xdr:to>
      <xdr:col>9</xdr:col>
      <xdr:colOff>5745597</xdr:colOff>
      <xdr:row>17</xdr:row>
      <xdr:rowOff>3718459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3866" y="51714562"/>
          <a:ext cx="5647874" cy="3411683"/>
        </a:xfrm>
        <a:prstGeom prst="rect">
          <a:avLst/>
        </a:prstGeom>
      </xdr:spPr>
    </xdr:pic>
    <xdr:clientData/>
  </xdr:twoCellAnchor>
  <xdr:twoCellAnchor editAs="oneCell">
    <xdr:from>
      <xdr:col>5</xdr:col>
      <xdr:colOff>23091</xdr:colOff>
      <xdr:row>4</xdr:row>
      <xdr:rowOff>23091</xdr:rowOff>
    </xdr:from>
    <xdr:to>
      <xdr:col>5</xdr:col>
      <xdr:colOff>5738091</xdr:colOff>
      <xdr:row>4</xdr:row>
      <xdr:rowOff>3452091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AA9F22-4FB4-D74B-844E-3997C47D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273" y="6026727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23091</xdr:colOff>
      <xdr:row>4</xdr:row>
      <xdr:rowOff>23091</xdr:rowOff>
    </xdr:from>
    <xdr:to>
      <xdr:col>9</xdr:col>
      <xdr:colOff>5738091</xdr:colOff>
      <xdr:row>4</xdr:row>
      <xdr:rowOff>3452091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ACBD52C-6970-424B-8834-D0207501A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4909" y="6026727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7</xdr:row>
      <xdr:rowOff>44450</xdr:rowOff>
    </xdr:from>
    <xdr:to>
      <xdr:col>5</xdr:col>
      <xdr:colOff>5854700</xdr:colOff>
      <xdr:row>7</xdr:row>
      <xdr:rowOff>3473450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15232BB-AE6C-444C-B199-4E29960A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950" y="1730375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158750</xdr:colOff>
      <xdr:row>7</xdr:row>
      <xdr:rowOff>44450</xdr:rowOff>
    </xdr:from>
    <xdr:to>
      <xdr:col>10</xdr:col>
      <xdr:colOff>2602</xdr:colOff>
      <xdr:row>7</xdr:row>
      <xdr:rowOff>3473450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8E18E0C-E257-A24E-81C9-5B85B519E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7550" y="1730375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10</xdr:row>
      <xdr:rowOff>25400</xdr:rowOff>
    </xdr:from>
    <xdr:to>
      <xdr:col>5</xdr:col>
      <xdr:colOff>5740400</xdr:colOff>
      <xdr:row>10</xdr:row>
      <xdr:rowOff>3454400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5F1381B-20CE-244E-9B39-38C421309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3178175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11794</xdr:colOff>
      <xdr:row>10</xdr:row>
      <xdr:rowOff>36286</xdr:rowOff>
    </xdr:from>
    <xdr:to>
      <xdr:col>9</xdr:col>
      <xdr:colOff>5726794</xdr:colOff>
      <xdr:row>10</xdr:row>
      <xdr:rowOff>3462565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66A934B-671D-BB4A-AF66-82B1F0A8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937" y="28271107"/>
          <a:ext cx="5715000" cy="3426279"/>
        </a:xfrm>
        <a:prstGeom prst="rect">
          <a:avLst/>
        </a:prstGeom>
      </xdr:spPr>
    </xdr:pic>
    <xdr:clientData/>
  </xdr:twoCellAnchor>
  <xdr:twoCellAnchor editAs="oneCell">
    <xdr:from>
      <xdr:col>5</xdr:col>
      <xdr:colOff>99786</xdr:colOff>
      <xdr:row>13</xdr:row>
      <xdr:rowOff>40821</xdr:rowOff>
    </xdr:from>
    <xdr:to>
      <xdr:col>5</xdr:col>
      <xdr:colOff>5814786</xdr:colOff>
      <xdr:row>14</xdr:row>
      <xdr:rowOff>4535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502BDE5-6462-D442-9D34-1995D89A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6429" y="36888964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45358</xdr:colOff>
      <xdr:row>13</xdr:row>
      <xdr:rowOff>27216</xdr:rowOff>
    </xdr:from>
    <xdr:to>
      <xdr:col>9</xdr:col>
      <xdr:colOff>5760358</xdr:colOff>
      <xdr:row>13</xdr:row>
      <xdr:rowOff>3456216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A92E28E-7BDD-194E-BD8F-DB294276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1501" y="3687535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21</xdr:row>
      <xdr:rowOff>22680</xdr:rowOff>
    </xdr:from>
    <xdr:to>
      <xdr:col>5</xdr:col>
      <xdr:colOff>5778501</xdr:colOff>
      <xdr:row>21</xdr:row>
      <xdr:rowOff>3451680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2CA3E58-E726-CF46-AC42-0330F7D7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0144" y="7837260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77108</xdr:colOff>
      <xdr:row>21</xdr:row>
      <xdr:rowOff>49895</xdr:rowOff>
    </xdr:from>
    <xdr:to>
      <xdr:col>9</xdr:col>
      <xdr:colOff>5792108</xdr:colOff>
      <xdr:row>22</xdr:row>
      <xdr:rowOff>2270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88ABE44-46AE-3C40-9514-6E2304C9D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51" y="67840681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12</xdr:row>
      <xdr:rowOff>36286</xdr:rowOff>
    </xdr:from>
    <xdr:to>
      <xdr:col>6</xdr:col>
      <xdr:colOff>3180</xdr:colOff>
      <xdr:row>12</xdr:row>
      <xdr:rowOff>3465286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13DC78-A4E7-D04F-9927-2335FB4C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35269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12</xdr:row>
      <xdr:rowOff>36286</xdr:rowOff>
    </xdr:from>
    <xdr:to>
      <xdr:col>10</xdr:col>
      <xdr:colOff>2725</xdr:colOff>
      <xdr:row>12</xdr:row>
      <xdr:rowOff>3465286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D67593C-39C8-6241-84F5-06DC7CAB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35269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508004</xdr:colOff>
      <xdr:row>15</xdr:row>
      <xdr:rowOff>181430</xdr:rowOff>
    </xdr:from>
    <xdr:to>
      <xdr:col>6</xdr:col>
      <xdr:colOff>5901</xdr:colOff>
      <xdr:row>15</xdr:row>
      <xdr:rowOff>3610430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BD69F89-533F-554E-9A8A-0C1C258BB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7" y="42363573"/>
          <a:ext cx="5715000" cy="3429000"/>
        </a:xfrm>
        <a:prstGeom prst="rect">
          <a:avLst/>
        </a:prstGeom>
      </xdr:spPr>
    </xdr:pic>
    <xdr:clientData/>
  </xdr:twoCellAnchor>
  <xdr:oneCellAnchor>
    <xdr:from>
      <xdr:col>5</xdr:col>
      <xdr:colOff>93435</xdr:colOff>
      <xdr:row>16</xdr:row>
      <xdr:rowOff>52614</xdr:rowOff>
    </xdr:from>
    <xdr:ext cx="5715000" cy="3419475"/>
    <xdr:pic>
      <xdr:nvPicPr>
        <xdr:cNvPr id="60" name="Picture 59">
          <a:extLst>
            <a:ext uri="{FF2B5EF4-FFF2-40B4-BE49-F238E27FC236}">
              <a16:creationId xmlns:a16="http://schemas.microsoft.com/office/drawing/2014/main" id="{1F4E63E7-3FBB-4E18-BDBD-3FB3B8252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078" y="163297507"/>
          <a:ext cx="5715000" cy="3419475"/>
        </a:xfrm>
        <a:prstGeom prst="rect">
          <a:avLst/>
        </a:prstGeom>
      </xdr:spPr>
    </xdr:pic>
    <xdr:clientData/>
  </xdr:oneCellAnchor>
  <xdr:oneCellAnchor>
    <xdr:from>
      <xdr:col>9</xdr:col>
      <xdr:colOff>107043</xdr:colOff>
      <xdr:row>16</xdr:row>
      <xdr:rowOff>39006</xdr:rowOff>
    </xdr:from>
    <xdr:ext cx="5715000" cy="3429000"/>
    <xdr:pic>
      <xdr:nvPicPr>
        <xdr:cNvPr id="62" name="Picture 61">
          <a:extLst>
            <a:ext uri="{FF2B5EF4-FFF2-40B4-BE49-F238E27FC236}">
              <a16:creationId xmlns:a16="http://schemas.microsoft.com/office/drawing/2014/main" id="{3616B86E-158D-4B1C-9157-FB11D77C6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3186" y="163283899"/>
          <a:ext cx="5715000" cy="3429000"/>
        </a:xfrm>
        <a:prstGeom prst="rect">
          <a:avLst/>
        </a:prstGeom>
      </xdr:spPr>
    </xdr:pic>
    <xdr:clientData/>
  </xdr:oneCellAnchor>
  <xdr:oneCellAnchor>
    <xdr:from>
      <xdr:col>5</xdr:col>
      <xdr:colOff>544290</xdr:colOff>
      <xdr:row>20</xdr:row>
      <xdr:rowOff>72572</xdr:rowOff>
    </xdr:from>
    <xdr:ext cx="5419725" cy="3429000"/>
    <xdr:pic>
      <xdr:nvPicPr>
        <xdr:cNvPr id="63" name="Picture 62">
          <a:extLst>
            <a:ext uri="{FF2B5EF4-FFF2-40B4-BE49-F238E27FC236}">
              <a16:creationId xmlns:a16="http://schemas.microsoft.com/office/drawing/2014/main" id="{A667D642-E9B7-47EA-AB74-91584DDEC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933" y="71659751"/>
          <a:ext cx="5419725" cy="3429000"/>
        </a:xfrm>
        <a:prstGeom prst="rect">
          <a:avLst/>
        </a:prstGeom>
      </xdr:spPr>
    </xdr:pic>
    <xdr:clientData/>
  </xdr:oneCellAnchor>
  <xdr:oneCellAnchor>
    <xdr:from>
      <xdr:col>9</xdr:col>
      <xdr:colOff>508004</xdr:colOff>
      <xdr:row>20</xdr:row>
      <xdr:rowOff>54429</xdr:rowOff>
    </xdr:from>
    <xdr:ext cx="5372100" cy="3429000"/>
    <xdr:pic>
      <xdr:nvPicPr>
        <xdr:cNvPr id="64" name="Picture 63">
          <a:extLst>
            <a:ext uri="{FF2B5EF4-FFF2-40B4-BE49-F238E27FC236}">
              <a16:creationId xmlns:a16="http://schemas.microsoft.com/office/drawing/2014/main" id="{CB33CDFA-3271-4442-8545-22107C4D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4147" y="71641608"/>
          <a:ext cx="5372100" cy="3429000"/>
        </a:xfrm>
        <a:prstGeom prst="rect">
          <a:avLst/>
        </a:prstGeom>
      </xdr:spPr>
    </xdr:pic>
    <xdr:clientData/>
  </xdr:oneCellAnchor>
  <xdr:twoCellAnchor editAs="oneCell">
    <xdr:from>
      <xdr:col>5</xdr:col>
      <xdr:colOff>54429</xdr:colOff>
      <xdr:row>37</xdr:row>
      <xdr:rowOff>54429</xdr:rowOff>
    </xdr:from>
    <xdr:to>
      <xdr:col>5</xdr:col>
      <xdr:colOff>5769429</xdr:colOff>
      <xdr:row>37</xdr:row>
      <xdr:rowOff>3483429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7CFFFDD-98E9-2942-A738-A436DC636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572" y="76490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37</xdr:row>
      <xdr:rowOff>54429</xdr:rowOff>
    </xdr:from>
    <xdr:to>
      <xdr:col>9</xdr:col>
      <xdr:colOff>5769429</xdr:colOff>
      <xdr:row>37</xdr:row>
      <xdr:rowOff>3483429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F73F010-2F5C-4E4E-B05F-7808FC62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9858" y="76490286"/>
          <a:ext cx="5715000" cy="3429000"/>
        </a:xfrm>
        <a:prstGeom prst="rect">
          <a:avLst/>
        </a:prstGeom>
      </xdr:spPr>
    </xdr:pic>
    <xdr:clientData/>
  </xdr:twoCellAnchor>
  <xdr:oneCellAnchor>
    <xdr:from>
      <xdr:col>5</xdr:col>
      <xdr:colOff>110095</xdr:colOff>
      <xdr:row>14</xdr:row>
      <xdr:rowOff>110093</xdr:rowOff>
    </xdr:from>
    <xdr:ext cx="5680364" cy="3435069"/>
    <xdr:pic>
      <xdr:nvPicPr>
        <xdr:cNvPr id="66" name="Picture 65">
          <a:extLst>
            <a:ext uri="{FF2B5EF4-FFF2-40B4-BE49-F238E27FC236}">
              <a16:creationId xmlns:a16="http://schemas.microsoft.com/office/drawing/2014/main" id="{EFF25236-3118-4781-897C-97F0A3E70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738" y="49558450"/>
          <a:ext cx="5680364" cy="3435069"/>
        </a:xfrm>
        <a:prstGeom prst="rect">
          <a:avLst/>
        </a:prstGeom>
      </xdr:spPr>
    </xdr:pic>
    <xdr:clientData/>
  </xdr:oneCellAnchor>
  <xdr:oneCellAnchor>
    <xdr:from>
      <xdr:col>9</xdr:col>
      <xdr:colOff>69272</xdr:colOff>
      <xdr:row>14</xdr:row>
      <xdr:rowOff>82880</xdr:rowOff>
    </xdr:from>
    <xdr:ext cx="5727603" cy="3463636"/>
    <xdr:pic>
      <xdr:nvPicPr>
        <xdr:cNvPr id="67" name="Picture 66">
          <a:extLst>
            <a:ext uri="{FF2B5EF4-FFF2-40B4-BE49-F238E27FC236}">
              <a16:creationId xmlns:a16="http://schemas.microsoft.com/office/drawing/2014/main" id="{F16C78D6-B0DA-4884-82CD-53283EB2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5415" y="49531237"/>
          <a:ext cx="5727603" cy="3463636"/>
        </a:xfrm>
        <a:prstGeom prst="rect">
          <a:avLst/>
        </a:prstGeom>
      </xdr:spPr>
    </xdr:pic>
    <xdr:clientData/>
  </xdr:oneCellAnchor>
  <xdr:oneCellAnchor>
    <xdr:from>
      <xdr:col>9</xdr:col>
      <xdr:colOff>114299</xdr:colOff>
      <xdr:row>18</xdr:row>
      <xdr:rowOff>133350</xdr:rowOff>
    </xdr:from>
    <xdr:ext cx="5731281" cy="3448050"/>
    <xdr:pic>
      <xdr:nvPicPr>
        <xdr:cNvPr id="68" name="Picture 67">
          <a:extLst>
            <a:ext uri="{FF2B5EF4-FFF2-40B4-BE49-F238E27FC236}">
              <a16:creationId xmlns:a16="http://schemas.microsoft.com/office/drawing/2014/main" id="{9036BAD3-6F00-411F-80AB-90CE51F6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0442" y="68196279"/>
          <a:ext cx="5731281" cy="3448050"/>
        </a:xfrm>
        <a:prstGeom prst="rect">
          <a:avLst/>
        </a:prstGeom>
      </xdr:spPr>
    </xdr:pic>
    <xdr:clientData/>
  </xdr:oneCellAnchor>
  <xdr:oneCellAnchor>
    <xdr:from>
      <xdr:col>5</xdr:col>
      <xdr:colOff>70122</xdr:colOff>
      <xdr:row>18</xdr:row>
      <xdr:rowOff>108223</xdr:rowOff>
    </xdr:from>
    <xdr:ext cx="5834083" cy="3504455"/>
    <xdr:pic>
      <xdr:nvPicPr>
        <xdr:cNvPr id="69" name="Picture 68">
          <a:extLst>
            <a:ext uri="{FF2B5EF4-FFF2-40B4-BE49-F238E27FC236}">
              <a16:creationId xmlns:a16="http://schemas.microsoft.com/office/drawing/2014/main" id="{9034D178-FCC1-4D34-8908-0C7052E5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6765" y="68171152"/>
          <a:ext cx="5834083" cy="3504455"/>
        </a:xfrm>
        <a:prstGeom prst="rect">
          <a:avLst/>
        </a:prstGeom>
      </xdr:spPr>
    </xdr:pic>
    <xdr:clientData/>
  </xdr:oneCellAnchor>
  <xdr:oneCellAnchor>
    <xdr:from>
      <xdr:col>5</xdr:col>
      <xdr:colOff>154625</xdr:colOff>
      <xdr:row>19</xdr:row>
      <xdr:rowOff>122465</xdr:rowOff>
    </xdr:from>
    <xdr:ext cx="5784878" cy="3498272"/>
    <xdr:pic>
      <xdr:nvPicPr>
        <xdr:cNvPr id="70" name="Picture 69">
          <a:extLst>
            <a:ext uri="{FF2B5EF4-FFF2-40B4-BE49-F238E27FC236}">
              <a16:creationId xmlns:a16="http://schemas.microsoft.com/office/drawing/2014/main" id="{F0583291-A523-42DF-82DC-0D1C1A5B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68" y="71818501"/>
          <a:ext cx="5784878" cy="3498272"/>
        </a:xfrm>
        <a:prstGeom prst="rect">
          <a:avLst/>
        </a:prstGeom>
      </xdr:spPr>
    </xdr:pic>
    <xdr:clientData/>
  </xdr:oneCellAnchor>
  <xdr:oneCellAnchor>
    <xdr:from>
      <xdr:col>9</xdr:col>
      <xdr:colOff>49480</xdr:colOff>
      <xdr:row>19</xdr:row>
      <xdr:rowOff>54429</xdr:rowOff>
    </xdr:from>
    <xdr:ext cx="5724558" cy="3463637"/>
    <xdr:pic>
      <xdr:nvPicPr>
        <xdr:cNvPr id="71" name="Picture 70">
          <a:extLst>
            <a:ext uri="{FF2B5EF4-FFF2-40B4-BE49-F238E27FC236}">
              <a16:creationId xmlns:a16="http://schemas.microsoft.com/office/drawing/2014/main" id="{B220F460-8588-4DFA-80A7-FF187C92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5623" y="71750465"/>
          <a:ext cx="5724558" cy="3463637"/>
        </a:xfrm>
        <a:prstGeom prst="rect">
          <a:avLst/>
        </a:prstGeom>
      </xdr:spPr>
    </xdr:pic>
    <xdr:clientData/>
  </xdr:oneCellAnchor>
  <xdr:oneCellAnchor>
    <xdr:from>
      <xdr:col>5</xdr:col>
      <xdr:colOff>562433</xdr:colOff>
      <xdr:row>22</xdr:row>
      <xdr:rowOff>54429</xdr:rowOff>
    </xdr:from>
    <xdr:ext cx="5400675" cy="3429000"/>
    <xdr:pic>
      <xdr:nvPicPr>
        <xdr:cNvPr id="72" name="Picture 71">
          <a:extLst>
            <a:ext uri="{FF2B5EF4-FFF2-40B4-BE49-F238E27FC236}">
              <a16:creationId xmlns:a16="http://schemas.microsoft.com/office/drawing/2014/main" id="{DEC0D44B-7CC0-4BE3-A6C8-123DADA7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9076" y="67845215"/>
          <a:ext cx="5400675" cy="3429000"/>
        </a:xfrm>
        <a:prstGeom prst="rect">
          <a:avLst/>
        </a:prstGeom>
      </xdr:spPr>
    </xdr:pic>
    <xdr:clientData/>
  </xdr:oneCellAnchor>
  <xdr:oneCellAnchor>
    <xdr:from>
      <xdr:col>9</xdr:col>
      <xdr:colOff>489861</xdr:colOff>
      <xdr:row>22</xdr:row>
      <xdr:rowOff>54429</xdr:rowOff>
    </xdr:from>
    <xdr:ext cx="5391150" cy="3429000"/>
    <xdr:pic>
      <xdr:nvPicPr>
        <xdr:cNvPr id="73" name="Picture 72">
          <a:extLst>
            <a:ext uri="{FF2B5EF4-FFF2-40B4-BE49-F238E27FC236}">
              <a16:creationId xmlns:a16="http://schemas.microsoft.com/office/drawing/2014/main" id="{E7F68F84-F3BB-4544-BC9A-DA86D54C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4" y="67845215"/>
          <a:ext cx="5391150" cy="3429000"/>
        </a:xfrm>
        <a:prstGeom prst="rect">
          <a:avLst/>
        </a:prstGeom>
      </xdr:spPr>
    </xdr:pic>
    <xdr:clientData/>
  </xdr:oneCellAnchor>
  <xdr:oneCellAnchor>
    <xdr:from>
      <xdr:col>5</xdr:col>
      <xdr:colOff>60778</xdr:colOff>
      <xdr:row>34</xdr:row>
      <xdr:rowOff>120649</xdr:rowOff>
    </xdr:from>
    <xdr:ext cx="5715000" cy="3429000"/>
    <xdr:pic>
      <xdr:nvPicPr>
        <xdr:cNvPr id="76" name="Picture 75">
          <a:extLst>
            <a:ext uri="{FF2B5EF4-FFF2-40B4-BE49-F238E27FC236}">
              <a16:creationId xmlns:a16="http://schemas.microsoft.com/office/drawing/2014/main" id="{C1ECA8E4-CA90-4087-8ED1-B6A8C0B2E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421" y="92132149"/>
          <a:ext cx="5715000" cy="3429000"/>
        </a:xfrm>
        <a:prstGeom prst="rect">
          <a:avLst/>
        </a:prstGeom>
      </xdr:spPr>
    </xdr:pic>
    <xdr:clientData/>
  </xdr:oneCellAnchor>
  <xdr:oneCellAnchor>
    <xdr:from>
      <xdr:col>9</xdr:col>
      <xdr:colOff>115207</xdr:colOff>
      <xdr:row>34</xdr:row>
      <xdr:rowOff>120648</xdr:rowOff>
    </xdr:from>
    <xdr:ext cx="5715000" cy="3429000"/>
    <xdr:pic>
      <xdr:nvPicPr>
        <xdr:cNvPr id="77" name="Picture 76">
          <a:extLst>
            <a:ext uri="{FF2B5EF4-FFF2-40B4-BE49-F238E27FC236}">
              <a16:creationId xmlns:a16="http://schemas.microsoft.com/office/drawing/2014/main" id="{E7E1CD85-B551-40B7-8452-C788BE49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1350" y="92132148"/>
          <a:ext cx="5715000" cy="3429000"/>
        </a:xfrm>
        <a:prstGeom prst="rect">
          <a:avLst/>
        </a:prstGeom>
      </xdr:spPr>
    </xdr:pic>
    <xdr:clientData/>
  </xdr:oneCellAnchor>
  <xdr:oneCellAnchor>
    <xdr:from>
      <xdr:col>9</xdr:col>
      <xdr:colOff>54429</xdr:colOff>
      <xdr:row>30</xdr:row>
      <xdr:rowOff>54429</xdr:rowOff>
    </xdr:from>
    <xdr:ext cx="5715000" cy="3429000"/>
    <xdr:pic>
      <xdr:nvPicPr>
        <xdr:cNvPr id="79" name="Picture 78">
          <a:extLst>
            <a:ext uri="{FF2B5EF4-FFF2-40B4-BE49-F238E27FC236}">
              <a16:creationId xmlns:a16="http://schemas.microsoft.com/office/drawing/2014/main" id="{BE7CE76D-4C1F-4F1C-8ADD-E3155C60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0572" y="67845215"/>
          <a:ext cx="5715000" cy="3429000"/>
        </a:xfrm>
        <a:prstGeom prst="rect">
          <a:avLst/>
        </a:prstGeom>
      </xdr:spPr>
    </xdr:pic>
    <xdr:clientData/>
  </xdr:oneCellAnchor>
  <xdr:oneCellAnchor>
    <xdr:from>
      <xdr:col>5</xdr:col>
      <xdr:colOff>25400</xdr:colOff>
      <xdr:row>27</xdr:row>
      <xdr:rowOff>25400</xdr:rowOff>
    </xdr:from>
    <xdr:ext cx="5715000" cy="3429000"/>
    <xdr:pic>
      <xdr:nvPicPr>
        <xdr:cNvPr id="80" name="Picture 79">
          <a:extLst>
            <a:ext uri="{FF2B5EF4-FFF2-40B4-BE49-F238E27FC236}">
              <a16:creationId xmlns:a16="http://schemas.microsoft.com/office/drawing/2014/main" id="{029AE3E5-A88B-467F-BF50-1564552E8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2043" y="160766579"/>
          <a:ext cx="5715000" cy="3429000"/>
        </a:xfrm>
        <a:prstGeom prst="rect">
          <a:avLst/>
        </a:prstGeom>
      </xdr:spPr>
    </xdr:pic>
    <xdr:clientData/>
  </xdr:oneCellAnchor>
  <xdr:oneCellAnchor>
    <xdr:from>
      <xdr:col>9</xdr:col>
      <xdr:colOff>25400</xdr:colOff>
      <xdr:row>27</xdr:row>
      <xdr:rowOff>25400</xdr:rowOff>
    </xdr:from>
    <xdr:ext cx="5715000" cy="3429000"/>
    <xdr:pic>
      <xdr:nvPicPr>
        <xdr:cNvPr id="81" name="Picture 80">
          <a:extLst>
            <a:ext uri="{FF2B5EF4-FFF2-40B4-BE49-F238E27FC236}">
              <a16:creationId xmlns:a16="http://schemas.microsoft.com/office/drawing/2014/main" id="{6F3A128B-E51D-4381-A47D-E82AD4940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1543" y="160766579"/>
          <a:ext cx="5715000" cy="3429000"/>
        </a:xfrm>
        <a:prstGeom prst="rect">
          <a:avLst/>
        </a:prstGeom>
      </xdr:spPr>
    </xdr:pic>
    <xdr:clientData/>
  </xdr:oneCellAnchor>
  <xdr:twoCellAnchor editAs="oneCell">
    <xdr:from>
      <xdr:col>5</xdr:col>
      <xdr:colOff>489858</xdr:colOff>
      <xdr:row>25</xdr:row>
      <xdr:rowOff>36286</xdr:rowOff>
    </xdr:from>
    <xdr:to>
      <xdr:col>6</xdr:col>
      <xdr:colOff>6805</xdr:colOff>
      <xdr:row>26</xdr:row>
      <xdr:rowOff>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385DB7-A402-324A-881E-0F268804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1" y="78340857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435429</xdr:colOff>
      <xdr:row>25</xdr:row>
      <xdr:rowOff>36286</xdr:rowOff>
    </xdr:from>
    <xdr:to>
      <xdr:col>10</xdr:col>
      <xdr:colOff>3056</xdr:colOff>
      <xdr:row>26</xdr:row>
      <xdr:rowOff>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E768ACC-B748-EF40-8D85-1063BF0E4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0858" y="78340857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508001</xdr:colOff>
      <xdr:row>26</xdr:row>
      <xdr:rowOff>36286</xdr:rowOff>
    </xdr:from>
    <xdr:to>
      <xdr:col>6</xdr:col>
      <xdr:colOff>5898</xdr:colOff>
      <xdr:row>26</xdr:row>
      <xdr:rowOff>3465286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CC7F3B4-1E1F-984E-A07F-DCC722BB5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4" y="81806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544286</xdr:colOff>
      <xdr:row>26</xdr:row>
      <xdr:rowOff>36286</xdr:rowOff>
    </xdr:from>
    <xdr:to>
      <xdr:col>10</xdr:col>
      <xdr:colOff>0</xdr:colOff>
      <xdr:row>26</xdr:row>
      <xdr:rowOff>3465286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2FF34AD-CAF7-7946-9D88-CB0EDAB6F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9715" y="81806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616857</xdr:colOff>
      <xdr:row>32</xdr:row>
      <xdr:rowOff>36286</xdr:rowOff>
    </xdr:from>
    <xdr:to>
      <xdr:col>6</xdr:col>
      <xdr:colOff>454</xdr:colOff>
      <xdr:row>32</xdr:row>
      <xdr:rowOff>3465286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93FC5F1-8630-CA43-8F5C-8F70EBE0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88773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507999</xdr:colOff>
      <xdr:row>32</xdr:row>
      <xdr:rowOff>54429</xdr:rowOff>
    </xdr:from>
    <xdr:to>
      <xdr:col>10</xdr:col>
      <xdr:colOff>1813</xdr:colOff>
      <xdr:row>32</xdr:row>
      <xdr:rowOff>3483429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C7E5564-B835-B143-B728-FAEC699CD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3428" y="88791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526147</xdr:colOff>
      <xdr:row>36</xdr:row>
      <xdr:rowOff>36286</xdr:rowOff>
    </xdr:from>
    <xdr:to>
      <xdr:col>6</xdr:col>
      <xdr:colOff>4994</xdr:colOff>
      <xdr:row>36</xdr:row>
      <xdr:rowOff>3465286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8AA198-9B29-C74B-A39C-08768C43A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90" y="92274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471718</xdr:colOff>
      <xdr:row>36</xdr:row>
      <xdr:rowOff>36286</xdr:rowOff>
    </xdr:from>
    <xdr:to>
      <xdr:col>10</xdr:col>
      <xdr:colOff>1245</xdr:colOff>
      <xdr:row>36</xdr:row>
      <xdr:rowOff>3465286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42BF0D6-545B-C143-BB92-74B8F372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7147" y="92274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28</xdr:row>
      <xdr:rowOff>54429</xdr:rowOff>
    </xdr:from>
    <xdr:to>
      <xdr:col>6</xdr:col>
      <xdr:colOff>4087</xdr:colOff>
      <xdr:row>28</xdr:row>
      <xdr:rowOff>3483429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63688FD2-A511-A541-A82B-878BFAD32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99277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212773</xdr:colOff>
      <xdr:row>28</xdr:row>
      <xdr:rowOff>54429</xdr:rowOff>
    </xdr:from>
    <xdr:to>
      <xdr:col>9</xdr:col>
      <xdr:colOff>5596500</xdr:colOff>
      <xdr:row>28</xdr:row>
      <xdr:rowOff>3483429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626F2C01-0CBF-C343-A13F-2AFF43453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6546" y="92291065"/>
          <a:ext cx="5383727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29</xdr:row>
      <xdr:rowOff>36286</xdr:rowOff>
    </xdr:from>
    <xdr:to>
      <xdr:col>6</xdr:col>
      <xdr:colOff>2273</xdr:colOff>
      <xdr:row>29</xdr:row>
      <xdr:rowOff>3465286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271575A-83A3-C247-B95B-AD65D009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102797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29</xdr:row>
      <xdr:rowOff>36286</xdr:rowOff>
    </xdr:from>
    <xdr:to>
      <xdr:col>10</xdr:col>
      <xdr:colOff>2725</xdr:colOff>
      <xdr:row>29</xdr:row>
      <xdr:rowOff>3465286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BA252271-41D9-FF49-9556-7FDD80333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102797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508004</xdr:colOff>
      <xdr:row>31</xdr:row>
      <xdr:rowOff>54429</xdr:rowOff>
    </xdr:from>
    <xdr:to>
      <xdr:col>6</xdr:col>
      <xdr:colOff>5901</xdr:colOff>
      <xdr:row>31</xdr:row>
      <xdr:rowOff>3483429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F1680F53-727B-974F-8609-0CD0F529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7" y="109836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471718</xdr:colOff>
      <xdr:row>31</xdr:row>
      <xdr:rowOff>36286</xdr:rowOff>
    </xdr:from>
    <xdr:to>
      <xdr:col>10</xdr:col>
      <xdr:colOff>1245</xdr:colOff>
      <xdr:row>31</xdr:row>
      <xdr:rowOff>3465286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D95C5EF8-D2A7-1B48-A30E-0FD2BF64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7147" y="109818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526147</xdr:colOff>
      <xdr:row>33</xdr:row>
      <xdr:rowOff>36286</xdr:rowOff>
    </xdr:from>
    <xdr:to>
      <xdr:col>6</xdr:col>
      <xdr:colOff>4994</xdr:colOff>
      <xdr:row>33</xdr:row>
      <xdr:rowOff>3465286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BA294DD7-0ADD-8542-962A-AEB53CE8E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90" y="120305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38</xdr:row>
      <xdr:rowOff>54429</xdr:rowOff>
    </xdr:from>
    <xdr:to>
      <xdr:col>6</xdr:col>
      <xdr:colOff>4087</xdr:colOff>
      <xdr:row>38</xdr:row>
      <xdr:rowOff>3483429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54E9D84-6A8A-0243-9F77-BA4A49ACA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123806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526141</xdr:colOff>
      <xdr:row>38</xdr:row>
      <xdr:rowOff>54429</xdr:rowOff>
    </xdr:from>
    <xdr:to>
      <xdr:col>10</xdr:col>
      <xdr:colOff>905</xdr:colOff>
      <xdr:row>38</xdr:row>
      <xdr:rowOff>3483429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B41814E-F3A7-2C44-9FBF-CDC4C509A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1570" y="123806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351317</xdr:colOff>
      <xdr:row>60</xdr:row>
      <xdr:rowOff>54425</xdr:rowOff>
    </xdr:from>
    <xdr:to>
      <xdr:col>5</xdr:col>
      <xdr:colOff>5825718</xdr:colOff>
      <xdr:row>60</xdr:row>
      <xdr:rowOff>3483425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17F12E3-E9AB-FC43-8A93-F1257E3F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5590" y="161407925"/>
          <a:ext cx="5474401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351317</xdr:colOff>
      <xdr:row>60</xdr:row>
      <xdr:rowOff>54425</xdr:rowOff>
    </xdr:from>
    <xdr:to>
      <xdr:col>9</xdr:col>
      <xdr:colOff>5735044</xdr:colOff>
      <xdr:row>60</xdr:row>
      <xdr:rowOff>3483425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1394DC75-063F-DD43-BD65-B810EAAED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5090" y="161407925"/>
          <a:ext cx="5383727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23</xdr:row>
      <xdr:rowOff>36286</xdr:rowOff>
    </xdr:from>
    <xdr:to>
      <xdr:col>6</xdr:col>
      <xdr:colOff>4087</xdr:colOff>
      <xdr:row>23</xdr:row>
      <xdr:rowOff>3465286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9B8D353-58C7-3349-B636-F6626176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74821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471718</xdr:colOff>
      <xdr:row>23</xdr:row>
      <xdr:rowOff>36286</xdr:rowOff>
    </xdr:from>
    <xdr:to>
      <xdr:col>10</xdr:col>
      <xdr:colOff>1245</xdr:colOff>
      <xdr:row>23</xdr:row>
      <xdr:rowOff>3465286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181A4B8-9A19-274C-A39E-599583327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7147" y="74821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24</xdr:row>
      <xdr:rowOff>36286</xdr:rowOff>
    </xdr:from>
    <xdr:to>
      <xdr:col>6</xdr:col>
      <xdr:colOff>3180</xdr:colOff>
      <xdr:row>24</xdr:row>
      <xdr:rowOff>3465286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98F3895-8E20-2A44-9DFF-830A9AB7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78322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508004</xdr:colOff>
      <xdr:row>24</xdr:row>
      <xdr:rowOff>36286</xdr:rowOff>
    </xdr:from>
    <xdr:to>
      <xdr:col>10</xdr:col>
      <xdr:colOff>1818</xdr:colOff>
      <xdr:row>24</xdr:row>
      <xdr:rowOff>3465286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8757F0A-16F4-654A-B8B7-451B52ACA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3433" y="78322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30</xdr:row>
      <xdr:rowOff>54429</xdr:rowOff>
    </xdr:from>
    <xdr:to>
      <xdr:col>6</xdr:col>
      <xdr:colOff>3180</xdr:colOff>
      <xdr:row>30</xdr:row>
      <xdr:rowOff>3483429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E3D72CD-3D74-F841-89BE-2595E4E19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113320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600366</xdr:colOff>
      <xdr:row>40</xdr:row>
      <xdr:rowOff>69273</xdr:rowOff>
    </xdr:from>
    <xdr:to>
      <xdr:col>6</xdr:col>
      <xdr:colOff>5487</xdr:colOff>
      <xdr:row>40</xdr:row>
      <xdr:rowOff>3498273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A21ABAA-84E0-744F-9F69-B07A5654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548" y="13164127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403269</xdr:colOff>
      <xdr:row>40</xdr:row>
      <xdr:rowOff>69273</xdr:rowOff>
    </xdr:from>
    <xdr:to>
      <xdr:col>9</xdr:col>
      <xdr:colOff>5801842</xdr:colOff>
      <xdr:row>40</xdr:row>
      <xdr:rowOff>3498273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0CD1740-94FC-394B-95B2-F8C83FCB4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9412" y="135283452"/>
          <a:ext cx="5398573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508002</xdr:colOff>
      <xdr:row>41</xdr:row>
      <xdr:rowOff>69273</xdr:rowOff>
    </xdr:from>
    <xdr:to>
      <xdr:col>6</xdr:col>
      <xdr:colOff>8373</xdr:colOff>
      <xdr:row>41</xdr:row>
      <xdr:rowOff>3498273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B4FBDEDC-D796-2940-8FD5-225D69B6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184" y="138707091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403269</xdr:colOff>
      <xdr:row>41</xdr:row>
      <xdr:rowOff>69273</xdr:rowOff>
    </xdr:from>
    <xdr:to>
      <xdr:col>9</xdr:col>
      <xdr:colOff>5801842</xdr:colOff>
      <xdr:row>41</xdr:row>
      <xdr:rowOff>3498273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C76ABFD0-0DA1-064C-B3F7-CA54CF20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9412" y="138821309"/>
          <a:ext cx="5398573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531093</xdr:colOff>
      <xdr:row>42</xdr:row>
      <xdr:rowOff>69273</xdr:rowOff>
    </xdr:from>
    <xdr:to>
      <xdr:col>6</xdr:col>
      <xdr:colOff>2889</xdr:colOff>
      <xdr:row>42</xdr:row>
      <xdr:rowOff>3498273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2338110-4B5F-154E-B197-DA5C2101E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275" y="142240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234624</xdr:colOff>
      <xdr:row>42</xdr:row>
      <xdr:rowOff>69273</xdr:rowOff>
    </xdr:from>
    <xdr:to>
      <xdr:col>9</xdr:col>
      <xdr:colOff>5606724</xdr:colOff>
      <xdr:row>42</xdr:row>
      <xdr:rowOff>3498273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3DFCF143-BAB6-7C46-B680-8B5A23CA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0767" y="142359166"/>
          <a:ext cx="5372100" cy="3429000"/>
        </a:xfrm>
        <a:prstGeom prst="rect">
          <a:avLst/>
        </a:prstGeom>
      </xdr:spPr>
    </xdr:pic>
    <xdr:clientData/>
  </xdr:twoCellAnchor>
  <xdr:oneCellAnchor>
    <xdr:from>
      <xdr:col>5</xdr:col>
      <xdr:colOff>508002</xdr:colOff>
      <xdr:row>39</xdr:row>
      <xdr:rowOff>69273</xdr:rowOff>
    </xdr:from>
    <xdr:ext cx="5457825" cy="3429000"/>
    <xdr:pic>
      <xdr:nvPicPr>
        <xdr:cNvPr id="99" name="Picture 98">
          <a:extLst>
            <a:ext uri="{FF2B5EF4-FFF2-40B4-BE49-F238E27FC236}">
              <a16:creationId xmlns:a16="http://schemas.microsoft.com/office/drawing/2014/main" id="{3435FA87-6CCF-4D74-BBA5-BBE095786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275" y="138718637"/>
          <a:ext cx="5457825" cy="3429000"/>
        </a:xfrm>
        <a:prstGeom prst="rect">
          <a:avLst/>
        </a:prstGeom>
      </xdr:spPr>
    </xdr:pic>
    <xdr:clientData/>
  </xdr:oneCellAnchor>
  <xdr:oneCellAnchor>
    <xdr:from>
      <xdr:col>9</xdr:col>
      <xdr:colOff>317504</xdr:colOff>
      <xdr:row>39</xdr:row>
      <xdr:rowOff>69273</xdr:rowOff>
    </xdr:from>
    <xdr:ext cx="5372100" cy="3429000"/>
    <xdr:pic>
      <xdr:nvPicPr>
        <xdr:cNvPr id="103" name="Picture 102">
          <a:extLst>
            <a:ext uri="{FF2B5EF4-FFF2-40B4-BE49-F238E27FC236}">
              <a16:creationId xmlns:a16="http://schemas.microsoft.com/office/drawing/2014/main" id="{0218CDC0-D892-444C-9189-4EA23FD1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1277" y="138718637"/>
          <a:ext cx="5372100" cy="3429000"/>
        </a:xfrm>
        <a:prstGeom prst="rect">
          <a:avLst/>
        </a:prstGeom>
      </xdr:spPr>
    </xdr:pic>
    <xdr:clientData/>
  </xdr:oneCellAnchor>
  <xdr:twoCellAnchor editAs="oneCell">
    <xdr:from>
      <xdr:col>5</xdr:col>
      <xdr:colOff>907147</xdr:colOff>
      <xdr:row>44</xdr:row>
      <xdr:rowOff>36286</xdr:rowOff>
    </xdr:from>
    <xdr:to>
      <xdr:col>5</xdr:col>
      <xdr:colOff>5949792</xdr:colOff>
      <xdr:row>44</xdr:row>
      <xdr:rowOff>3465286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3F29085-51F3-424F-B17B-BBE22566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9290" y="149333857"/>
          <a:ext cx="5042645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44</xdr:row>
      <xdr:rowOff>54429</xdr:rowOff>
    </xdr:from>
    <xdr:to>
      <xdr:col>10</xdr:col>
      <xdr:colOff>2725</xdr:colOff>
      <xdr:row>45</xdr:row>
      <xdr:rowOff>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339DF80-5B62-CC48-A19B-54F91497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149352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526147</xdr:colOff>
      <xdr:row>50</xdr:row>
      <xdr:rowOff>36286</xdr:rowOff>
    </xdr:from>
    <xdr:to>
      <xdr:col>6</xdr:col>
      <xdr:colOff>4994</xdr:colOff>
      <xdr:row>51</xdr:row>
      <xdr:rowOff>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B50ABA1-8E13-7E4F-9C6A-2024F379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90" y="152835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444505</xdr:colOff>
      <xdr:row>50</xdr:row>
      <xdr:rowOff>36286</xdr:rowOff>
    </xdr:from>
    <xdr:to>
      <xdr:col>9</xdr:col>
      <xdr:colOff>5797555</xdr:colOff>
      <xdr:row>51</xdr:row>
      <xdr:rowOff>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A782F999-AC1F-2B41-B130-32C44AF75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0648" y="161553072"/>
          <a:ext cx="5353050" cy="3433536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52</xdr:row>
      <xdr:rowOff>54429</xdr:rowOff>
    </xdr:from>
    <xdr:to>
      <xdr:col>6</xdr:col>
      <xdr:colOff>4087</xdr:colOff>
      <xdr:row>52</xdr:row>
      <xdr:rowOff>3483429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EEADD18A-5AAF-7B41-BACD-8CF83679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163340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471718</xdr:colOff>
      <xdr:row>52</xdr:row>
      <xdr:rowOff>72572</xdr:rowOff>
    </xdr:from>
    <xdr:to>
      <xdr:col>9</xdr:col>
      <xdr:colOff>5872393</xdr:colOff>
      <xdr:row>52</xdr:row>
      <xdr:rowOff>3501572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AFEF5E39-DFFA-C84B-A264-360ED9B2E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7147" y="163358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367399</xdr:colOff>
      <xdr:row>53</xdr:row>
      <xdr:rowOff>54429</xdr:rowOff>
    </xdr:from>
    <xdr:to>
      <xdr:col>5</xdr:col>
      <xdr:colOff>5787124</xdr:colOff>
      <xdr:row>53</xdr:row>
      <xdr:rowOff>3483429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17CCE6AA-8F44-F244-AC27-55964071B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042" y="182648679"/>
          <a:ext cx="5419725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53</xdr:row>
      <xdr:rowOff>54429</xdr:rowOff>
    </xdr:from>
    <xdr:to>
      <xdr:col>10</xdr:col>
      <xdr:colOff>2725</xdr:colOff>
      <xdr:row>53</xdr:row>
      <xdr:rowOff>3483429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2E510110-6C4D-E640-B5EC-D00D87A15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177455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56</xdr:row>
      <xdr:rowOff>54429</xdr:rowOff>
    </xdr:from>
    <xdr:to>
      <xdr:col>6</xdr:col>
      <xdr:colOff>4087</xdr:colOff>
      <xdr:row>56</xdr:row>
      <xdr:rowOff>3483429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AEF721D-773E-714B-B757-651BE2C8B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191552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56</xdr:row>
      <xdr:rowOff>54429</xdr:rowOff>
    </xdr:from>
    <xdr:to>
      <xdr:col>10</xdr:col>
      <xdr:colOff>2725</xdr:colOff>
      <xdr:row>56</xdr:row>
      <xdr:rowOff>3483429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6C9A03F9-789F-AD4A-8174-E148C679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191552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526147</xdr:colOff>
      <xdr:row>54</xdr:row>
      <xdr:rowOff>54429</xdr:rowOff>
    </xdr:from>
    <xdr:to>
      <xdr:col>6</xdr:col>
      <xdr:colOff>4994</xdr:colOff>
      <xdr:row>54</xdr:row>
      <xdr:rowOff>3483429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B3A60113-0510-0644-AD19-C52CB8300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90" y="195072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54</xdr:row>
      <xdr:rowOff>54429</xdr:rowOff>
    </xdr:from>
    <xdr:to>
      <xdr:col>10</xdr:col>
      <xdr:colOff>2725</xdr:colOff>
      <xdr:row>54</xdr:row>
      <xdr:rowOff>3483429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E18C302-AAF7-6543-8FCB-B49BA254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195072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59</xdr:row>
      <xdr:rowOff>54429</xdr:rowOff>
    </xdr:from>
    <xdr:to>
      <xdr:col>6</xdr:col>
      <xdr:colOff>4087</xdr:colOff>
      <xdr:row>59</xdr:row>
      <xdr:rowOff>3483429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E00F86AB-B4B4-1C49-AC10-8F153092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198591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394612</xdr:colOff>
      <xdr:row>59</xdr:row>
      <xdr:rowOff>54429</xdr:rowOff>
    </xdr:from>
    <xdr:to>
      <xdr:col>9</xdr:col>
      <xdr:colOff>5785762</xdr:colOff>
      <xdr:row>59</xdr:row>
      <xdr:rowOff>3483429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D5F42424-AD42-6443-A6CF-5474A3D0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5" y="200229108"/>
          <a:ext cx="5391150" cy="3429000"/>
        </a:xfrm>
        <a:prstGeom prst="rect">
          <a:avLst/>
        </a:prstGeom>
      </xdr:spPr>
    </xdr:pic>
    <xdr:clientData/>
  </xdr:twoCellAnchor>
  <xdr:oneCellAnchor>
    <xdr:from>
      <xdr:col>5</xdr:col>
      <xdr:colOff>410691</xdr:colOff>
      <xdr:row>46</xdr:row>
      <xdr:rowOff>71744</xdr:rowOff>
    </xdr:from>
    <xdr:ext cx="5305425" cy="3429000"/>
    <xdr:pic>
      <xdr:nvPicPr>
        <xdr:cNvPr id="134" name="Picture 133">
          <a:extLst>
            <a:ext uri="{FF2B5EF4-FFF2-40B4-BE49-F238E27FC236}">
              <a16:creationId xmlns:a16="http://schemas.microsoft.com/office/drawing/2014/main" id="{4E02499D-C9ED-44A3-B81C-FB0D896E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334" y="149437351"/>
          <a:ext cx="5305425" cy="3429000"/>
        </a:xfrm>
        <a:prstGeom prst="rect">
          <a:avLst/>
        </a:prstGeom>
      </xdr:spPr>
    </xdr:pic>
    <xdr:clientData/>
  </xdr:oneCellAnchor>
  <xdr:oneCellAnchor>
    <xdr:from>
      <xdr:col>9</xdr:col>
      <xdr:colOff>251940</xdr:colOff>
      <xdr:row>46</xdr:row>
      <xdr:rowOff>71744</xdr:rowOff>
    </xdr:from>
    <xdr:ext cx="5364677" cy="3429000"/>
    <xdr:pic>
      <xdr:nvPicPr>
        <xdr:cNvPr id="136" name="Picture 135">
          <a:extLst>
            <a:ext uri="{FF2B5EF4-FFF2-40B4-BE49-F238E27FC236}">
              <a16:creationId xmlns:a16="http://schemas.microsoft.com/office/drawing/2014/main" id="{1DD621CA-B6BE-4D76-83A8-F100FD0E1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8083" y="149437351"/>
          <a:ext cx="5364677" cy="3429000"/>
        </a:xfrm>
        <a:prstGeom prst="rect">
          <a:avLst/>
        </a:prstGeom>
      </xdr:spPr>
    </xdr:pic>
    <xdr:clientData/>
  </xdr:oneCellAnchor>
  <xdr:oneCellAnchor>
    <xdr:from>
      <xdr:col>5</xdr:col>
      <xdr:colOff>220440</xdr:colOff>
      <xdr:row>115</xdr:row>
      <xdr:rowOff>95250</xdr:rowOff>
    </xdr:from>
    <xdr:ext cx="5419725" cy="3429000"/>
    <xdr:pic>
      <xdr:nvPicPr>
        <xdr:cNvPr id="144" name="Picture 143">
          <a:extLst>
            <a:ext uri="{FF2B5EF4-FFF2-40B4-BE49-F238E27FC236}">
              <a16:creationId xmlns:a16="http://schemas.microsoft.com/office/drawing/2014/main" id="{E5E63784-B9A4-4B9B-B1C2-5FD975F1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0690" y="393211050"/>
          <a:ext cx="5419725" cy="3429000"/>
        </a:xfrm>
        <a:prstGeom prst="rect">
          <a:avLst/>
        </a:prstGeom>
      </xdr:spPr>
    </xdr:pic>
    <xdr:clientData/>
  </xdr:oneCellAnchor>
  <xdr:oneCellAnchor>
    <xdr:from>
      <xdr:col>9</xdr:col>
      <xdr:colOff>147868</xdr:colOff>
      <xdr:row>115</xdr:row>
      <xdr:rowOff>114300</xdr:rowOff>
    </xdr:from>
    <xdr:ext cx="5400675" cy="3429000"/>
    <xdr:pic>
      <xdr:nvPicPr>
        <xdr:cNvPr id="146" name="Picture 145">
          <a:extLst>
            <a:ext uri="{FF2B5EF4-FFF2-40B4-BE49-F238E27FC236}">
              <a16:creationId xmlns:a16="http://schemas.microsoft.com/office/drawing/2014/main" id="{8D3D3BFB-B063-4A16-A03F-A6C7D396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6668" y="393230100"/>
          <a:ext cx="5400675" cy="3429000"/>
        </a:xfrm>
        <a:prstGeom prst="rect">
          <a:avLst/>
        </a:prstGeom>
      </xdr:spPr>
    </xdr:pic>
    <xdr:clientData/>
  </xdr:oneCellAnchor>
  <xdr:oneCellAnchor>
    <xdr:from>
      <xdr:col>5</xdr:col>
      <xdr:colOff>562433</xdr:colOff>
      <xdr:row>47</xdr:row>
      <xdr:rowOff>36286</xdr:rowOff>
    </xdr:from>
    <xdr:ext cx="5400675" cy="3429000"/>
    <xdr:pic>
      <xdr:nvPicPr>
        <xdr:cNvPr id="128" name="Picture 127">
          <a:extLst>
            <a:ext uri="{FF2B5EF4-FFF2-40B4-BE49-F238E27FC236}">
              <a16:creationId xmlns:a16="http://schemas.microsoft.com/office/drawing/2014/main" id="{220BD066-27F6-4B47-8BAD-61FA8453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9076" y="168533536"/>
          <a:ext cx="5400675" cy="3429000"/>
        </a:xfrm>
        <a:prstGeom prst="rect">
          <a:avLst/>
        </a:prstGeom>
      </xdr:spPr>
    </xdr:pic>
    <xdr:clientData/>
  </xdr:oneCellAnchor>
  <xdr:oneCellAnchor>
    <xdr:from>
      <xdr:col>9</xdr:col>
      <xdr:colOff>471718</xdr:colOff>
      <xdr:row>47</xdr:row>
      <xdr:rowOff>54429</xdr:rowOff>
    </xdr:from>
    <xdr:ext cx="5400675" cy="3429000"/>
    <xdr:pic>
      <xdr:nvPicPr>
        <xdr:cNvPr id="135" name="Picture 134">
          <a:extLst>
            <a:ext uri="{FF2B5EF4-FFF2-40B4-BE49-F238E27FC236}">
              <a16:creationId xmlns:a16="http://schemas.microsoft.com/office/drawing/2014/main" id="{5CAB851A-ADD4-4A5C-B638-73BC3619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1" y="168551679"/>
          <a:ext cx="5400675" cy="3429000"/>
        </a:xfrm>
        <a:prstGeom prst="rect">
          <a:avLst/>
        </a:prstGeom>
      </xdr:spPr>
    </xdr:pic>
    <xdr:clientData/>
  </xdr:oneCellAnchor>
  <xdr:oneCellAnchor>
    <xdr:from>
      <xdr:col>5</xdr:col>
      <xdr:colOff>526147</xdr:colOff>
      <xdr:row>94</xdr:row>
      <xdr:rowOff>54429</xdr:rowOff>
    </xdr:from>
    <xdr:ext cx="5438775" cy="3429000"/>
    <xdr:pic>
      <xdr:nvPicPr>
        <xdr:cNvPr id="148" name="Picture 147">
          <a:extLst>
            <a:ext uri="{FF2B5EF4-FFF2-40B4-BE49-F238E27FC236}">
              <a16:creationId xmlns:a16="http://schemas.microsoft.com/office/drawing/2014/main" id="{963ED586-422F-4212-BD1E-5D576685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2790" y="179138036"/>
          <a:ext cx="5438775" cy="3429000"/>
        </a:xfrm>
        <a:prstGeom prst="rect">
          <a:avLst/>
        </a:prstGeom>
      </xdr:spPr>
    </xdr:pic>
    <xdr:clientData/>
  </xdr:oneCellAnchor>
  <xdr:oneCellAnchor>
    <xdr:from>
      <xdr:col>9</xdr:col>
      <xdr:colOff>489861</xdr:colOff>
      <xdr:row>94</xdr:row>
      <xdr:rowOff>54429</xdr:rowOff>
    </xdr:from>
    <xdr:ext cx="5391150" cy="3429000"/>
    <xdr:pic>
      <xdr:nvPicPr>
        <xdr:cNvPr id="150" name="Picture 149">
          <a:extLst>
            <a:ext uri="{FF2B5EF4-FFF2-40B4-BE49-F238E27FC236}">
              <a16:creationId xmlns:a16="http://schemas.microsoft.com/office/drawing/2014/main" id="{9ABB2362-6FB1-4D35-ADE0-B2AA845C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4" y="179138036"/>
          <a:ext cx="5391150" cy="3429000"/>
        </a:xfrm>
        <a:prstGeom prst="rect">
          <a:avLst/>
        </a:prstGeom>
      </xdr:spPr>
    </xdr:pic>
    <xdr:clientData/>
  </xdr:oneCellAnchor>
  <xdr:twoCellAnchor editAs="oneCell">
    <xdr:from>
      <xdr:col>5</xdr:col>
      <xdr:colOff>580576</xdr:colOff>
      <xdr:row>45</xdr:row>
      <xdr:rowOff>54429</xdr:rowOff>
    </xdr:from>
    <xdr:to>
      <xdr:col>6</xdr:col>
      <xdr:colOff>9076</xdr:colOff>
      <xdr:row>45</xdr:row>
      <xdr:rowOff>3483429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74B839-FAEA-FD41-95EF-EE4724084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152871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598719</xdr:colOff>
      <xdr:row>61</xdr:row>
      <xdr:rowOff>54429</xdr:rowOff>
    </xdr:from>
    <xdr:to>
      <xdr:col>6</xdr:col>
      <xdr:colOff>8169</xdr:colOff>
      <xdr:row>61</xdr:row>
      <xdr:rowOff>3483429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EF4D0E86-8095-8C44-8CD5-AEFC85DE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862" y="202093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57</xdr:row>
      <xdr:rowOff>36286</xdr:rowOff>
    </xdr:from>
    <xdr:to>
      <xdr:col>6</xdr:col>
      <xdr:colOff>9076</xdr:colOff>
      <xdr:row>57</xdr:row>
      <xdr:rowOff>3465286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141878BC-0700-224E-AC68-78AAAAA4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207282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69</xdr:row>
      <xdr:rowOff>54429</xdr:rowOff>
    </xdr:from>
    <xdr:to>
      <xdr:col>6</xdr:col>
      <xdr:colOff>458</xdr:colOff>
      <xdr:row>69</xdr:row>
      <xdr:rowOff>3483429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BC563ED-A749-D54A-BDF3-B1D3AD99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214267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65</xdr:row>
      <xdr:rowOff>54429</xdr:rowOff>
    </xdr:from>
    <xdr:to>
      <xdr:col>6</xdr:col>
      <xdr:colOff>9076</xdr:colOff>
      <xdr:row>65</xdr:row>
      <xdr:rowOff>3483429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82DFEF8D-6A12-844E-9DDA-4ABCF217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221070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74</xdr:row>
      <xdr:rowOff>54429</xdr:rowOff>
    </xdr:from>
    <xdr:to>
      <xdr:col>6</xdr:col>
      <xdr:colOff>1365</xdr:colOff>
      <xdr:row>74</xdr:row>
      <xdr:rowOff>3483429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407F89B-BF1D-6E40-9703-A84FA256C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224608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68</xdr:row>
      <xdr:rowOff>54429</xdr:rowOff>
    </xdr:from>
    <xdr:to>
      <xdr:col>6</xdr:col>
      <xdr:colOff>458</xdr:colOff>
      <xdr:row>68</xdr:row>
      <xdr:rowOff>3483429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A856D64-F856-E747-9276-A26E140F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228146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67</xdr:row>
      <xdr:rowOff>54429</xdr:rowOff>
    </xdr:from>
    <xdr:to>
      <xdr:col>6</xdr:col>
      <xdr:colOff>9076</xdr:colOff>
      <xdr:row>67</xdr:row>
      <xdr:rowOff>3483429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2B886CA6-FAF9-F74F-8AC9-D8D9930E2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231684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64</xdr:row>
      <xdr:rowOff>54429</xdr:rowOff>
    </xdr:from>
    <xdr:to>
      <xdr:col>6</xdr:col>
      <xdr:colOff>9076</xdr:colOff>
      <xdr:row>64</xdr:row>
      <xdr:rowOff>3483429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B38D6DE-40DD-A546-BB0E-4A8D9B62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235185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66</xdr:row>
      <xdr:rowOff>54429</xdr:rowOff>
    </xdr:from>
    <xdr:to>
      <xdr:col>6</xdr:col>
      <xdr:colOff>1365</xdr:colOff>
      <xdr:row>66</xdr:row>
      <xdr:rowOff>3483429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5A1965F-AED2-C544-9595-DA60914D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238723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508004</xdr:colOff>
      <xdr:row>70</xdr:row>
      <xdr:rowOff>54429</xdr:rowOff>
    </xdr:from>
    <xdr:to>
      <xdr:col>6</xdr:col>
      <xdr:colOff>3179</xdr:colOff>
      <xdr:row>70</xdr:row>
      <xdr:rowOff>3483429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520927CF-119C-8847-8FF6-E2DB179E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7" y="242243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71</xdr:row>
      <xdr:rowOff>54429</xdr:rowOff>
    </xdr:from>
    <xdr:to>
      <xdr:col>6</xdr:col>
      <xdr:colOff>9076</xdr:colOff>
      <xdr:row>71</xdr:row>
      <xdr:rowOff>3483429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55864CB6-B883-6249-A84A-8B7B24AC5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245799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80</xdr:row>
      <xdr:rowOff>54429</xdr:rowOff>
    </xdr:from>
    <xdr:to>
      <xdr:col>6</xdr:col>
      <xdr:colOff>458</xdr:colOff>
      <xdr:row>80</xdr:row>
      <xdr:rowOff>3483429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699A00A-8EEC-E742-81B3-AF6AE23AE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249319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598719</xdr:colOff>
      <xdr:row>72</xdr:row>
      <xdr:rowOff>54429</xdr:rowOff>
    </xdr:from>
    <xdr:to>
      <xdr:col>6</xdr:col>
      <xdr:colOff>8169</xdr:colOff>
      <xdr:row>72</xdr:row>
      <xdr:rowOff>3483429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3D695321-CDC8-F74C-A45B-63215AB63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862" y="252857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112</xdr:row>
      <xdr:rowOff>54429</xdr:rowOff>
    </xdr:from>
    <xdr:to>
      <xdr:col>6</xdr:col>
      <xdr:colOff>1365</xdr:colOff>
      <xdr:row>112</xdr:row>
      <xdr:rowOff>3483429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FA2989E7-B77B-B74F-9411-B1FA059A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256394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616862</xdr:colOff>
      <xdr:row>101</xdr:row>
      <xdr:rowOff>54429</xdr:rowOff>
    </xdr:from>
    <xdr:to>
      <xdr:col>6</xdr:col>
      <xdr:colOff>7262</xdr:colOff>
      <xdr:row>101</xdr:row>
      <xdr:rowOff>3483429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DA7044BC-EF1A-994F-B041-07B954AD6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5" y="259932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598719</xdr:colOff>
      <xdr:row>75</xdr:row>
      <xdr:rowOff>54429</xdr:rowOff>
    </xdr:from>
    <xdr:to>
      <xdr:col>6</xdr:col>
      <xdr:colOff>8169</xdr:colOff>
      <xdr:row>75</xdr:row>
      <xdr:rowOff>3483429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F1B9ABC2-27CB-3E47-8CBD-A8E63D35B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862" y="263452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562433</xdr:colOff>
      <xdr:row>84</xdr:row>
      <xdr:rowOff>54429</xdr:rowOff>
    </xdr:from>
    <xdr:to>
      <xdr:col>6</xdr:col>
      <xdr:colOff>458</xdr:colOff>
      <xdr:row>84</xdr:row>
      <xdr:rowOff>3483429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8BB545C4-D583-B747-B13E-719327F8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6" y="270528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73</xdr:row>
      <xdr:rowOff>54429</xdr:rowOff>
    </xdr:from>
    <xdr:to>
      <xdr:col>6</xdr:col>
      <xdr:colOff>1365</xdr:colOff>
      <xdr:row>73</xdr:row>
      <xdr:rowOff>3483429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DFA9D774-3ABF-6A48-AC63-1842AE064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274066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81</xdr:row>
      <xdr:rowOff>54429</xdr:rowOff>
    </xdr:from>
    <xdr:to>
      <xdr:col>6</xdr:col>
      <xdr:colOff>1365</xdr:colOff>
      <xdr:row>81</xdr:row>
      <xdr:rowOff>3483429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64A640B-8799-5E4C-AD12-2D650F30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277603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580576</xdr:colOff>
      <xdr:row>82</xdr:row>
      <xdr:rowOff>54429</xdr:rowOff>
    </xdr:from>
    <xdr:to>
      <xdr:col>6</xdr:col>
      <xdr:colOff>9076</xdr:colOff>
      <xdr:row>82</xdr:row>
      <xdr:rowOff>3483429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6DB26EB5-DAE0-674E-AA10-9344128B4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9" y="281141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526147</xdr:colOff>
      <xdr:row>83</xdr:row>
      <xdr:rowOff>54429</xdr:rowOff>
    </xdr:from>
    <xdr:to>
      <xdr:col>6</xdr:col>
      <xdr:colOff>2272</xdr:colOff>
      <xdr:row>83</xdr:row>
      <xdr:rowOff>3483429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D07DCC55-FB24-0143-B3D4-D0D35536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90" y="284679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616859</xdr:colOff>
      <xdr:row>105</xdr:row>
      <xdr:rowOff>54429</xdr:rowOff>
    </xdr:from>
    <xdr:to>
      <xdr:col>6</xdr:col>
      <xdr:colOff>7259</xdr:colOff>
      <xdr:row>105</xdr:row>
      <xdr:rowOff>3483429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011B9CD-DF16-0C46-AC01-4DD019C9B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2" y="288217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562428</xdr:colOff>
      <xdr:row>99</xdr:row>
      <xdr:rowOff>54429</xdr:rowOff>
    </xdr:from>
    <xdr:to>
      <xdr:col>6</xdr:col>
      <xdr:colOff>453</xdr:colOff>
      <xdr:row>99</xdr:row>
      <xdr:rowOff>3483429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11D8755F-EE76-9348-A7E3-863AA4E5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291737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526143</xdr:colOff>
      <xdr:row>92</xdr:row>
      <xdr:rowOff>54429</xdr:rowOff>
    </xdr:from>
    <xdr:to>
      <xdr:col>6</xdr:col>
      <xdr:colOff>2268</xdr:colOff>
      <xdr:row>92</xdr:row>
      <xdr:rowOff>3483429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B20F462A-C047-4B44-81E3-B65ACA84C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86" y="295275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580571</xdr:colOff>
      <xdr:row>79</xdr:row>
      <xdr:rowOff>54429</xdr:rowOff>
    </xdr:from>
    <xdr:to>
      <xdr:col>6</xdr:col>
      <xdr:colOff>9071</xdr:colOff>
      <xdr:row>79</xdr:row>
      <xdr:rowOff>3483429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E9837744-3E0C-DF41-870F-77F007B3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4" y="298812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580572</xdr:colOff>
      <xdr:row>104</xdr:row>
      <xdr:rowOff>54429</xdr:rowOff>
    </xdr:from>
    <xdr:to>
      <xdr:col>6</xdr:col>
      <xdr:colOff>9072</xdr:colOff>
      <xdr:row>104</xdr:row>
      <xdr:rowOff>3483429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EF32E1AE-0F12-F940-9182-F5F85DA7B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5" y="302350715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562429</xdr:colOff>
      <xdr:row>107</xdr:row>
      <xdr:rowOff>54429</xdr:rowOff>
    </xdr:from>
    <xdr:to>
      <xdr:col>6</xdr:col>
      <xdr:colOff>454</xdr:colOff>
      <xdr:row>107</xdr:row>
      <xdr:rowOff>3483429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4F25898A-A3BD-1444-92FD-4A95FA16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2" y="305888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544286</xdr:colOff>
      <xdr:row>91</xdr:row>
      <xdr:rowOff>54429</xdr:rowOff>
    </xdr:from>
    <xdr:to>
      <xdr:col>6</xdr:col>
      <xdr:colOff>1361</xdr:colOff>
      <xdr:row>91</xdr:row>
      <xdr:rowOff>3483429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2C56145A-96F4-D747-B77F-5F919723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29" y="309408286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598715</xdr:colOff>
      <xdr:row>95</xdr:row>
      <xdr:rowOff>54429</xdr:rowOff>
    </xdr:from>
    <xdr:to>
      <xdr:col>6</xdr:col>
      <xdr:colOff>8165</xdr:colOff>
      <xdr:row>95</xdr:row>
      <xdr:rowOff>3483429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5AA3C4E2-9C9F-0448-BB69-579ED53A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858" y="321799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562428</xdr:colOff>
      <xdr:row>76</xdr:row>
      <xdr:rowOff>54429</xdr:rowOff>
    </xdr:from>
    <xdr:to>
      <xdr:col>6</xdr:col>
      <xdr:colOff>453</xdr:colOff>
      <xdr:row>76</xdr:row>
      <xdr:rowOff>3483429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29224F1D-5CDA-5746-9F05-FBD05563D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325319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562428</xdr:colOff>
      <xdr:row>78</xdr:row>
      <xdr:rowOff>54429</xdr:rowOff>
    </xdr:from>
    <xdr:to>
      <xdr:col>6</xdr:col>
      <xdr:colOff>453</xdr:colOff>
      <xdr:row>78</xdr:row>
      <xdr:rowOff>3483429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881ED58B-F7EE-8645-86CA-829D67B9D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341376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562428</xdr:colOff>
      <xdr:row>88</xdr:row>
      <xdr:rowOff>54429</xdr:rowOff>
    </xdr:from>
    <xdr:to>
      <xdr:col>6</xdr:col>
      <xdr:colOff>453</xdr:colOff>
      <xdr:row>88</xdr:row>
      <xdr:rowOff>3483429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A8F732B6-6194-DB4D-B2D6-52B03E656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344913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526147</xdr:colOff>
      <xdr:row>58</xdr:row>
      <xdr:rowOff>54429</xdr:rowOff>
    </xdr:from>
    <xdr:to>
      <xdr:col>6</xdr:col>
      <xdr:colOff>2272</xdr:colOff>
      <xdr:row>58</xdr:row>
      <xdr:rowOff>3483429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EAEC9EBF-A2FC-F740-8AFB-60626FBF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90" y="348433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544290</xdr:colOff>
      <xdr:row>98</xdr:row>
      <xdr:rowOff>54429</xdr:rowOff>
    </xdr:from>
    <xdr:to>
      <xdr:col>6</xdr:col>
      <xdr:colOff>1365</xdr:colOff>
      <xdr:row>98</xdr:row>
      <xdr:rowOff>3483429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787CEE9-C207-AD4C-B70F-E4722F946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33" y="351971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616862</xdr:colOff>
      <xdr:row>116</xdr:row>
      <xdr:rowOff>54429</xdr:rowOff>
    </xdr:from>
    <xdr:to>
      <xdr:col>6</xdr:col>
      <xdr:colOff>7262</xdr:colOff>
      <xdr:row>116</xdr:row>
      <xdr:rowOff>3483429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DF5C3344-CE0B-7248-8EC6-FF746A98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5" y="355491143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562428</xdr:colOff>
      <xdr:row>90</xdr:row>
      <xdr:rowOff>54429</xdr:rowOff>
    </xdr:from>
    <xdr:to>
      <xdr:col>6</xdr:col>
      <xdr:colOff>453</xdr:colOff>
      <xdr:row>90</xdr:row>
      <xdr:rowOff>3483429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F461A4BF-CDA3-9B46-A8B1-467BC276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359029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596900</xdr:colOff>
      <xdr:row>89</xdr:row>
      <xdr:rowOff>38100</xdr:rowOff>
    </xdr:from>
    <xdr:to>
      <xdr:col>6</xdr:col>
      <xdr:colOff>6350</xdr:colOff>
      <xdr:row>89</xdr:row>
      <xdr:rowOff>3467100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966109F-28D1-AF46-80E0-DF7C822E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6300" y="362597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111</xdr:row>
      <xdr:rowOff>38100</xdr:rowOff>
    </xdr:from>
    <xdr:to>
      <xdr:col>6</xdr:col>
      <xdr:colOff>0</xdr:colOff>
      <xdr:row>111</xdr:row>
      <xdr:rowOff>3467100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1FB2D6E2-3ED8-8442-9831-0BAD2AC3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66090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102</xdr:row>
      <xdr:rowOff>38100</xdr:rowOff>
    </xdr:from>
    <xdr:to>
      <xdr:col>6</xdr:col>
      <xdr:colOff>3175</xdr:colOff>
      <xdr:row>102</xdr:row>
      <xdr:rowOff>3467100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46334CC1-9683-FF4F-9A53-2386E856D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369582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85</xdr:row>
      <xdr:rowOff>38100</xdr:rowOff>
    </xdr:from>
    <xdr:to>
      <xdr:col>6</xdr:col>
      <xdr:colOff>3175</xdr:colOff>
      <xdr:row>85</xdr:row>
      <xdr:rowOff>3467100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899FEE8F-55FF-9546-8B3D-937C29DD4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373075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355600</xdr:colOff>
      <xdr:row>97</xdr:row>
      <xdr:rowOff>57150</xdr:rowOff>
    </xdr:from>
    <xdr:to>
      <xdr:col>5</xdr:col>
      <xdr:colOff>5737225</xdr:colOff>
      <xdr:row>97</xdr:row>
      <xdr:rowOff>3486150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D2319E98-AB7D-7B41-B143-3CA4B2DE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5850" y="386314950"/>
          <a:ext cx="5381625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103</xdr:row>
      <xdr:rowOff>38100</xdr:rowOff>
    </xdr:from>
    <xdr:to>
      <xdr:col>6</xdr:col>
      <xdr:colOff>3175</xdr:colOff>
      <xdr:row>103</xdr:row>
      <xdr:rowOff>3467100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19F94203-FD42-A044-A45A-C70FCAFDC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3600" y="3875151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108</xdr:row>
      <xdr:rowOff>38100</xdr:rowOff>
    </xdr:from>
    <xdr:to>
      <xdr:col>6</xdr:col>
      <xdr:colOff>0</xdr:colOff>
      <xdr:row>108</xdr:row>
      <xdr:rowOff>3467100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A5529180-E144-4D4B-ACFD-7055BCDAF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391020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45</xdr:row>
      <xdr:rowOff>50800</xdr:rowOff>
    </xdr:from>
    <xdr:to>
      <xdr:col>10</xdr:col>
      <xdr:colOff>3175</xdr:colOff>
      <xdr:row>45</xdr:row>
      <xdr:rowOff>3479800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1BA4AC4-91F4-7043-8C81-55BFEB97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152844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520700</xdr:colOff>
      <xdr:row>61</xdr:row>
      <xdr:rowOff>63500</xdr:rowOff>
    </xdr:from>
    <xdr:to>
      <xdr:col>10</xdr:col>
      <xdr:colOff>0</xdr:colOff>
      <xdr:row>61</xdr:row>
      <xdr:rowOff>3492500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8671DDD-AD86-4A4D-8EDD-8726EFAD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2020824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57</xdr:row>
      <xdr:rowOff>50800</xdr:rowOff>
    </xdr:from>
    <xdr:to>
      <xdr:col>10</xdr:col>
      <xdr:colOff>0</xdr:colOff>
      <xdr:row>57</xdr:row>
      <xdr:rowOff>3479800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504209FD-D81B-B945-94E9-0A9473377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100" y="207276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69</xdr:row>
      <xdr:rowOff>38100</xdr:rowOff>
    </xdr:from>
    <xdr:to>
      <xdr:col>10</xdr:col>
      <xdr:colOff>3175</xdr:colOff>
      <xdr:row>69</xdr:row>
      <xdr:rowOff>3467100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78D11F2-C632-CB4B-A63C-0DBBA7B2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14236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65</xdr:row>
      <xdr:rowOff>50800</xdr:rowOff>
    </xdr:from>
    <xdr:to>
      <xdr:col>10</xdr:col>
      <xdr:colOff>3175</xdr:colOff>
      <xdr:row>65</xdr:row>
      <xdr:rowOff>3479800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7938081-3E6A-9945-83F4-7EB94046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221056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74</xdr:row>
      <xdr:rowOff>50800</xdr:rowOff>
    </xdr:from>
    <xdr:to>
      <xdr:col>10</xdr:col>
      <xdr:colOff>6350</xdr:colOff>
      <xdr:row>74</xdr:row>
      <xdr:rowOff>3479800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CC603D6A-03C3-6E46-8338-8DFF533F0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0" y="224599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68</xdr:row>
      <xdr:rowOff>50800</xdr:rowOff>
    </xdr:from>
    <xdr:to>
      <xdr:col>10</xdr:col>
      <xdr:colOff>6350</xdr:colOff>
      <xdr:row>68</xdr:row>
      <xdr:rowOff>3479800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E7797CC-81CA-D948-91AF-89C5D274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228142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67</xdr:row>
      <xdr:rowOff>50800</xdr:rowOff>
    </xdr:from>
    <xdr:to>
      <xdr:col>10</xdr:col>
      <xdr:colOff>3175</xdr:colOff>
      <xdr:row>67</xdr:row>
      <xdr:rowOff>3479800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9679BAA3-A338-B24C-A63A-E97636980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316861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64</xdr:row>
      <xdr:rowOff>50800</xdr:rowOff>
    </xdr:from>
    <xdr:to>
      <xdr:col>10</xdr:col>
      <xdr:colOff>3175</xdr:colOff>
      <xdr:row>64</xdr:row>
      <xdr:rowOff>3479800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BAED2340-5219-DE4B-900B-DF8CD547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1700" y="235191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66</xdr:row>
      <xdr:rowOff>50800</xdr:rowOff>
    </xdr:from>
    <xdr:to>
      <xdr:col>10</xdr:col>
      <xdr:colOff>3175</xdr:colOff>
      <xdr:row>66</xdr:row>
      <xdr:rowOff>3479800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11C4D0A-64EC-024B-B7DD-C07CD29E1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387219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70</xdr:row>
      <xdr:rowOff>50800</xdr:rowOff>
    </xdr:from>
    <xdr:to>
      <xdr:col>10</xdr:col>
      <xdr:colOff>6350</xdr:colOff>
      <xdr:row>70</xdr:row>
      <xdr:rowOff>3479800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48AE1DA3-AF40-A543-A39C-3C352776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0" y="242239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71</xdr:row>
      <xdr:rowOff>50800</xdr:rowOff>
    </xdr:from>
    <xdr:to>
      <xdr:col>10</xdr:col>
      <xdr:colOff>6350</xdr:colOff>
      <xdr:row>71</xdr:row>
      <xdr:rowOff>3479800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4013ED1-5038-CE4C-9EB0-A788D6DB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0" y="245795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80</xdr:row>
      <xdr:rowOff>50800</xdr:rowOff>
    </xdr:from>
    <xdr:to>
      <xdr:col>10</xdr:col>
      <xdr:colOff>3175</xdr:colOff>
      <xdr:row>80</xdr:row>
      <xdr:rowOff>3479800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CB131B5-FE43-9D41-923D-0DBC0FC73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249313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520700</xdr:colOff>
      <xdr:row>72</xdr:row>
      <xdr:rowOff>50800</xdr:rowOff>
    </xdr:from>
    <xdr:to>
      <xdr:col>10</xdr:col>
      <xdr:colOff>0</xdr:colOff>
      <xdr:row>72</xdr:row>
      <xdr:rowOff>3479800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93A852DE-1D7A-B44A-A606-A6B453D3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252857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112</xdr:row>
      <xdr:rowOff>50800</xdr:rowOff>
    </xdr:from>
    <xdr:to>
      <xdr:col>10</xdr:col>
      <xdr:colOff>0</xdr:colOff>
      <xdr:row>112</xdr:row>
      <xdr:rowOff>3479800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E4182BCF-A16E-B94C-BD8F-C5E8D5F6C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100" y="256400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101</xdr:row>
      <xdr:rowOff>76200</xdr:rowOff>
    </xdr:from>
    <xdr:to>
      <xdr:col>9</xdr:col>
      <xdr:colOff>5737225</xdr:colOff>
      <xdr:row>101</xdr:row>
      <xdr:rowOff>3505200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1661BC7-0DCD-D743-A330-486831BD1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1700" y="361168950"/>
          <a:ext cx="5394325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520700</xdr:colOff>
      <xdr:row>75</xdr:row>
      <xdr:rowOff>50800</xdr:rowOff>
    </xdr:from>
    <xdr:to>
      <xdr:col>10</xdr:col>
      <xdr:colOff>0</xdr:colOff>
      <xdr:row>75</xdr:row>
      <xdr:rowOff>3479800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59362B9F-7887-ED46-8BCC-20DF2DD0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263461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84</xdr:row>
      <xdr:rowOff>50800</xdr:rowOff>
    </xdr:from>
    <xdr:to>
      <xdr:col>10</xdr:col>
      <xdr:colOff>0</xdr:colOff>
      <xdr:row>84</xdr:row>
      <xdr:rowOff>3479800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223CEFBC-66F3-ED44-B974-6A2E079E1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100" y="2705481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73</xdr:row>
      <xdr:rowOff>50800</xdr:rowOff>
    </xdr:from>
    <xdr:to>
      <xdr:col>10</xdr:col>
      <xdr:colOff>3175</xdr:colOff>
      <xdr:row>73</xdr:row>
      <xdr:rowOff>3479800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67721175-C80F-054F-AA5C-101420C8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740914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520700</xdr:colOff>
      <xdr:row>81</xdr:row>
      <xdr:rowOff>50800</xdr:rowOff>
    </xdr:from>
    <xdr:to>
      <xdr:col>10</xdr:col>
      <xdr:colOff>0</xdr:colOff>
      <xdr:row>81</xdr:row>
      <xdr:rowOff>3479800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264ECCA9-75AD-B74B-B2BF-7ED7853C2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277634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82</xdr:row>
      <xdr:rowOff>50800</xdr:rowOff>
    </xdr:from>
    <xdr:to>
      <xdr:col>10</xdr:col>
      <xdr:colOff>6350</xdr:colOff>
      <xdr:row>82</xdr:row>
      <xdr:rowOff>3479800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51A81318-C081-9C4C-8F74-55EC4C89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281178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83</xdr:row>
      <xdr:rowOff>50800</xdr:rowOff>
    </xdr:from>
    <xdr:to>
      <xdr:col>10</xdr:col>
      <xdr:colOff>3175</xdr:colOff>
      <xdr:row>83</xdr:row>
      <xdr:rowOff>3479800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9989409F-5B24-DF4D-A981-FA3C6430F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84721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105</xdr:row>
      <xdr:rowOff>69850</xdr:rowOff>
    </xdr:from>
    <xdr:to>
      <xdr:col>9</xdr:col>
      <xdr:colOff>5756275</xdr:colOff>
      <xdr:row>105</xdr:row>
      <xdr:rowOff>3498850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84FD9E31-3FA7-654B-83F0-34191D15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2650" y="347122750"/>
          <a:ext cx="5432425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99</xdr:row>
      <xdr:rowOff>50800</xdr:rowOff>
    </xdr:from>
    <xdr:to>
      <xdr:col>10</xdr:col>
      <xdr:colOff>3175</xdr:colOff>
      <xdr:row>99</xdr:row>
      <xdr:rowOff>3479800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D866E490-398F-EA45-9820-F5D687F4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4100" y="343560400"/>
          <a:ext cx="5394325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92</xdr:row>
      <xdr:rowOff>50800</xdr:rowOff>
    </xdr:from>
    <xdr:to>
      <xdr:col>10</xdr:col>
      <xdr:colOff>3175</xdr:colOff>
      <xdr:row>92</xdr:row>
      <xdr:rowOff>3479800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41F24EDF-5136-6344-A81B-75BBE7A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95325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79</xdr:row>
      <xdr:rowOff>63500</xdr:rowOff>
    </xdr:from>
    <xdr:to>
      <xdr:col>10</xdr:col>
      <xdr:colOff>3175</xdr:colOff>
      <xdr:row>79</xdr:row>
      <xdr:rowOff>3492500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71602E1E-4AD7-ED4B-AE90-980D1100E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298881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104</xdr:row>
      <xdr:rowOff>50800</xdr:rowOff>
    </xdr:from>
    <xdr:to>
      <xdr:col>10</xdr:col>
      <xdr:colOff>6350</xdr:colOff>
      <xdr:row>104</xdr:row>
      <xdr:rowOff>3479800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63BEF485-FCF2-924E-8FBC-E2788291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024124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107</xdr:row>
      <xdr:rowOff>38100</xdr:rowOff>
    </xdr:from>
    <xdr:to>
      <xdr:col>10</xdr:col>
      <xdr:colOff>0</xdr:colOff>
      <xdr:row>107</xdr:row>
      <xdr:rowOff>3467100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037E550-872F-E04E-A133-F2B6C8D3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100" y="305943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91</xdr:row>
      <xdr:rowOff>50800</xdr:rowOff>
    </xdr:from>
    <xdr:to>
      <xdr:col>10</xdr:col>
      <xdr:colOff>6350</xdr:colOff>
      <xdr:row>91</xdr:row>
      <xdr:rowOff>3479800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3A2D629E-78EA-AD48-BC30-7496642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0" y="3094736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95</xdr:row>
      <xdr:rowOff>50800</xdr:rowOff>
    </xdr:from>
    <xdr:to>
      <xdr:col>10</xdr:col>
      <xdr:colOff>3175</xdr:colOff>
      <xdr:row>95</xdr:row>
      <xdr:rowOff>3479800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831B1E2C-66DB-7E4A-B6ED-43E6591D6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3218561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76</xdr:row>
      <xdr:rowOff>50800</xdr:rowOff>
    </xdr:from>
    <xdr:to>
      <xdr:col>10</xdr:col>
      <xdr:colOff>6350</xdr:colOff>
      <xdr:row>76</xdr:row>
      <xdr:rowOff>3479800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614E71F5-DFC5-E445-B8F8-F2D9BE01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25374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520700</xdr:colOff>
      <xdr:row>96</xdr:row>
      <xdr:rowOff>76200</xdr:rowOff>
    </xdr:from>
    <xdr:to>
      <xdr:col>10</xdr:col>
      <xdr:colOff>0</xdr:colOff>
      <xdr:row>96</xdr:row>
      <xdr:rowOff>3505200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B1E8439A-64BE-0547-8F3F-7605D98C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328917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78</xdr:row>
      <xdr:rowOff>50800</xdr:rowOff>
    </xdr:from>
    <xdr:to>
      <xdr:col>10</xdr:col>
      <xdr:colOff>6350</xdr:colOff>
      <xdr:row>78</xdr:row>
      <xdr:rowOff>3479800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2E802217-458F-5F48-A229-3BAC93A6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414141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88</xdr:row>
      <xdr:rowOff>50800</xdr:rowOff>
    </xdr:from>
    <xdr:to>
      <xdr:col>10</xdr:col>
      <xdr:colOff>3175</xdr:colOff>
      <xdr:row>88</xdr:row>
      <xdr:rowOff>3479800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907684C7-1FF4-7045-99E5-47555FA9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344944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77</xdr:row>
      <xdr:rowOff>38100</xdr:rowOff>
    </xdr:from>
    <xdr:to>
      <xdr:col>10</xdr:col>
      <xdr:colOff>6350</xdr:colOff>
      <xdr:row>77</xdr:row>
      <xdr:rowOff>3467100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D3A3C107-096C-C34D-8AFB-42AEA460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37629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98</xdr:row>
      <xdr:rowOff>50800</xdr:rowOff>
    </xdr:from>
    <xdr:to>
      <xdr:col>10</xdr:col>
      <xdr:colOff>6350</xdr:colOff>
      <xdr:row>98</xdr:row>
      <xdr:rowOff>3479800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5B91CA89-4609-3249-AEAA-603543F5B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518916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116</xdr:row>
      <xdr:rowOff>50800</xdr:rowOff>
    </xdr:from>
    <xdr:to>
      <xdr:col>10</xdr:col>
      <xdr:colOff>3175</xdr:colOff>
      <xdr:row>116</xdr:row>
      <xdr:rowOff>3479800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68E64B4B-1F1F-9F47-8B86-2D5FF18C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355409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90</xdr:row>
      <xdr:rowOff>63500</xdr:rowOff>
    </xdr:from>
    <xdr:to>
      <xdr:col>10</xdr:col>
      <xdr:colOff>3175</xdr:colOff>
      <xdr:row>90</xdr:row>
      <xdr:rowOff>3492500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35805140-C02F-D84B-BB07-FB71F0B7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358965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89</xdr:row>
      <xdr:rowOff>38100</xdr:rowOff>
    </xdr:from>
    <xdr:to>
      <xdr:col>10</xdr:col>
      <xdr:colOff>6350</xdr:colOff>
      <xdr:row>89</xdr:row>
      <xdr:rowOff>3467100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D418E1C0-42B1-CE45-A8CD-BED377CE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624834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111</xdr:row>
      <xdr:rowOff>38100</xdr:rowOff>
    </xdr:from>
    <xdr:to>
      <xdr:col>10</xdr:col>
      <xdr:colOff>3175</xdr:colOff>
      <xdr:row>111</xdr:row>
      <xdr:rowOff>3467100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BAE10506-4659-6C45-B41F-6580B5A6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3659759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102</xdr:row>
      <xdr:rowOff>38100</xdr:rowOff>
    </xdr:from>
    <xdr:to>
      <xdr:col>10</xdr:col>
      <xdr:colOff>0</xdr:colOff>
      <xdr:row>102</xdr:row>
      <xdr:rowOff>3467100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C45EE581-BD60-6A4F-B076-BBD169F2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100" y="3694684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85</xdr:row>
      <xdr:rowOff>38100</xdr:rowOff>
    </xdr:from>
    <xdr:to>
      <xdr:col>10</xdr:col>
      <xdr:colOff>6350</xdr:colOff>
      <xdr:row>85</xdr:row>
      <xdr:rowOff>3467100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DDC8900D-CCB1-3242-858D-E31EFB8E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729609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355600</xdr:colOff>
      <xdr:row>106</xdr:row>
      <xdr:rowOff>38100</xdr:rowOff>
    </xdr:from>
    <xdr:to>
      <xdr:col>9</xdr:col>
      <xdr:colOff>5740400</xdr:colOff>
      <xdr:row>106</xdr:row>
      <xdr:rowOff>3467100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10673B12-AF86-2A43-8D70-548707037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4400" y="368179350"/>
          <a:ext cx="53848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97</xdr:row>
      <xdr:rowOff>38100</xdr:rowOff>
    </xdr:from>
    <xdr:to>
      <xdr:col>10</xdr:col>
      <xdr:colOff>6350</xdr:colOff>
      <xdr:row>97</xdr:row>
      <xdr:rowOff>3467100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E838EDE0-B3AE-7348-B2FF-6B0B6B2D8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80415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103</xdr:row>
      <xdr:rowOff>57150</xdr:rowOff>
    </xdr:from>
    <xdr:to>
      <xdr:col>9</xdr:col>
      <xdr:colOff>5854700</xdr:colOff>
      <xdr:row>103</xdr:row>
      <xdr:rowOff>3486150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4D70EE5B-66DE-044B-BF8E-A3D1DE213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8700" y="350634300"/>
          <a:ext cx="53848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108</xdr:row>
      <xdr:rowOff>38100</xdr:rowOff>
    </xdr:from>
    <xdr:to>
      <xdr:col>10</xdr:col>
      <xdr:colOff>3175</xdr:colOff>
      <xdr:row>108</xdr:row>
      <xdr:rowOff>3467100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1BA6F65C-0B19-C847-ADF1-9770C8EF7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0" y="3909314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254000</xdr:colOff>
      <xdr:row>51</xdr:row>
      <xdr:rowOff>50800</xdr:rowOff>
    </xdr:from>
    <xdr:to>
      <xdr:col>10</xdr:col>
      <xdr:colOff>0</xdr:colOff>
      <xdr:row>51</xdr:row>
      <xdr:rowOff>3479800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A9A756A-7890-6447-B241-40AA6E8C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8500" y="173913800"/>
          <a:ext cx="61722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49</xdr:row>
      <xdr:rowOff>50800</xdr:rowOff>
    </xdr:from>
    <xdr:to>
      <xdr:col>10</xdr:col>
      <xdr:colOff>0</xdr:colOff>
      <xdr:row>49</xdr:row>
      <xdr:rowOff>3479800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5970701A-9905-7A4E-8B48-B02A84EAB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100" y="166928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558800</xdr:colOff>
      <xdr:row>43</xdr:row>
      <xdr:rowOff>50800</xdr:rowOff>
    </xdr:from>
    <xdr:to>
      <xdr:col>10</xdr:col>
      <xdr:colOff>0</xdr:colOff>
      <xdr:row>43</xdr:row>
      <xdr:rowOff>3479800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CC81B01-9594-254D-8BC6-979CE4627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300" y="145808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109</xdr:row>
      <xdr:rowOff>38100</xdr:rowOff>
    </xdr:from>
    <xdr:to>
      <xdr:col>10</xdr:col>
      <xdr:colOff>3175</xdr:colOff>
      <xdr:row>109</xdr:row>
      <xdr:rowOff>3467100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1AE3FF8A-45B8-0648-941C-9F9FA67EE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210769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87</xdr:row>
      <xdr:rowOff>50800</xdr:rowOff>
    </xdr:from>
    <xdr:to>
      <xdr:col>10</xdr:col>
      <xdr:colOff>6350</xdr:colOff>
      <xdr:row>87</xdr:row>
      <xdr:rowOff>3479800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CB79186E-00E0-4349-A11D-1DA7A579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0" y="3146679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55</xdr:row>
      <xdr:rowOff>38100</xdr:rowOff>
    </xdr:from>
    <xdr:to>
      <xdr:col>10</xdr:col>
      <xdr:colOff>0</xdr:colOff>
      <xdr:row>55</xdr:row>
      <xdr:rowOff>3467100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8153765E-B9BF-FF49-95B1-8E6391E4C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00" y="184480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48</xdr:row>
      <xdr:rowOff>50800</xdr:rowOff>
    </xdr:from>
    <xdr:to>
      <xdr:col>10</xdr:col>
      <xdr:colOff>6350</xdr:colOff>
      <xdr:row>48</xdr:row>
      <xdr:rowOff>3479800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3B4DEF99-7C92-5740-A3C1-8C065ED1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163385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114</xdr:row>
      <xdr:rowOff>38100</xdr:rowOff>
    </xdr:from>
    <xdr:to>
      <xdr:col>10</xdr:col>
      <xdr:colOff>6350</xdr:colOff>
      <xdr:row>114</xdr:row>
      <xdr:rowOff>3467100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D07F1C3A-AB47-4F44-AE9D-341879AC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3341751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51</xdr:row>
      <xdr:rowOff>50800</xdr:rowOff>
    </xdr:from>
    <xdr:to>
      <xdr:col>6</xdr:col>
      <xdr:colOff>0</xdr:colOff>
      <xdr:row>51</xdr:row>
      <xdr:rowOff>3479800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E6BBA82-FE84-8D4F-80FE-832E2265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73913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49</xdr:row>
      <xdr:rowOff>50800</xdr:rowOff>
    </xdr:from>
    <xdr:to>
      <xdr:col>6</xdr:col>
      <xdr:colOff>3175</xdr:colOff>
      <xdr:row>49</xdr:row>
      <xdr:rowOff>3479800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B8B0CE3-B9FE-0A4B-99D8-CC45E4D54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1669288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558800</xdr:colOff>
      <xdr:row>96</xdr:row>
      <xdr:rowOff>50800</xdr:rowOff>
    </xdr:from>
    <xdr:to>
      <xdr:col>6</xdr:col>
      <xdr:colOff>6350</xdr:colOff>
      <xdr:row>96</xdr:row>
      <xdr:rowOff>3479800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25C560D-5780-2645-9C52-73E5E1CA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200" y="328917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77</xdr:row>
      <xdr:rowOff>50800</xdr:rowOff>
    </xdr:from>
    <xdr:to>
      <xdr:col>6</xdr:col>
      <xdr:colOff>3175</xdr:colOff>
      <xdr:row>77</xdr:row>
      <xdr:rowOff>3479800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FAF57BA1-8362-A24F-BA03-D3BE0728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3600" y="337693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558800</xdr:colOff>
      <xdr:row>43</xdr:row>
      <xdr:rowOff>50800</xdr:rowOff>
    </xdr:from>
    <xdr:to>
      <xdr:col>6</xdr:col>
      <xdr:colOff>6350</xdr:colOff>
      <xdr:row>43</xdr:row>
      <xdr:rowOff>3479800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5A8F783C-95EC-614E-9013-3DAE2A18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200" y="1458087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109</xdr:row>
      <xdr:rowOff>38100</xdr:rowOff>
    </xdr:from>
    <xdr:to>
      <xdr:col>6</xdr:col>
      <xdr:colOff>3175</xdr:colOff>
      <xdr:row>109</xdr:row>
      <xdr:rowOff>3467100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F4AF1628-66A7-E94E-B10B-8E2B62E9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0769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87</xdr:row>
      <xdr:rowOff>50800</xdr:rowOff>
    </xdr:from>
    <xdr:to>
      <xdr:col>6</xdr:col>
      <xdr:colOff>3175</xdr:colOff>
      <xdr:row>87</xdr:row>
      <xdr:rowOff>3479800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B61062A2-5E39-9944-9614-2B6AF16F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3146679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596900</xdr:colOff>
      <xdr:row>55</xdr:row>
      <xdr:rowOff>38100</xdr:rowOff>
    </xdr:from>
    <xdr:to>
      <xdr:col>6</xdr:col>
      <xdr:colOff>6350</xdr:colOff>
      <xdr:row>55</xdr:row>
      <xdr:rowOff>3467100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72B74C25-EF3E-3A4A-9033-2A0D5BFD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6300" y="1844802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48</xdr:row>
      <xdr:rowOff>50800</xdr:rowOff>
    </xdr:from>
    <xdr:to>
      <xdr:col>6</xdr:col>
      <xdr:colOff>3175</xdr:colOff>
      <xdr:row>48</xdr:row>
      <xdr:rowOff>3479800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6CC1DEB3-8DE0-1D48-9772-1BF3C240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3600" y="1633855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114</xdr:row>
      <xdr:rowOff>38100</xdr:rowOff>
    </xdr:from>
    <xdr:to>
      <xdr:col>6</xdr:col>
      <xdr:colOff>3175</xdr:colOff>
      <xdr:row>114</xdr:row>
      <xdr:rowOff>3467100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AB390F6D-6D0E-6048-8FEC-8095F162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3339973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580572</xdr:colOff>
      <xdr:row>35</xdr:row>
      <xdr:rowOff>72572</xdr:rowOff>
    </xdr:from>
    <xdr:to>
      <xdr:col>6</xdr:col>
      <xdr:colOff>9072</xdr:colOff>
      <xdr:row>35</xdr:row>
      <xdr:rowOff>3501572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AD91A33-71A7-D749-B01B-F80A0EE3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5" y="117402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489857</xdr:colOff>
      <xdr:row>35</xdr:row>
      <xdr:rowOff>72572</xdr:rowOff>
    </xdr:from>
    <xdr:to>
      <xdr:col>10</xdr:col>
      <xdr:colOff>7257</xdr:colOff>
      <xdr:row>35</xdr:row>
      <xdr:rowOff>3501572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015D1E3-35FD-FC40-9618-C41A9A61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86" y="117402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489857</xdr:colOff>
      <xdr:row>93</xdr:row>
      <xdr:rowOff>54429</xdr:rowOff>
    </xdr:from>
    <xdr:to>
      <xdr:col>10</xdr:col>
      <xdr:colOff>7257</xdr:colOff>
      <xdr:row>93</xdr:row>
      <xdr:rowOff>3483429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518EB7B-760E-8D48-B1A1-37CFAA3F3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86" y="205431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562427</xdr:colOff>
      <xdr:row>93</xdr:row>
      <xdr:rowOff>54429</xdr:rowOff>
    </xdr:from>
    <xdr:to>
      <xdr:col>6</xdr:col>
      <xdr:colOff>452</xdr:colOff>
      <xdr:row>93</xdr:row>
      <xdr:rowOff>3483429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3D613D4-4547-B943-AFF1-F413F3655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0" y="205431572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562428</xdr:colOff>
      <xdr:row>62</xdr:row>
      <xdr:rowOff>54429</xdr:rowOff>
    </xdr:from>
    <xdr:to>
      <xdr:col>6</xdr:col>
      <xdr:colOff>453</xdr:colOff>
      <xdr:row>62</xdr:row>
      <xdr:rowOff>3483429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B7747BBD-F559-2146-BC98-40C81752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219456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580571</xdr:colOff>
      <xdr:row>63</xdr:row>
      <xdr:rowOff>54429</xdr:rowOff>
    </xdr:from>
    <xdr:to>
      <xdr:col>6</xdr:col>
      <xdr:colOff>9071</xdr:colOff>
      <xdr:row>63</xdr:row>
      <xdr:rowOff>3483429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4E7193AD-A3CE-1242-97C6-B3AA88FE8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4" y="222993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489857</xdr:colOff>
      <xdr:row>62</xdr:row>
      <xdr:rowOff>54429</xdr:rowOff>
    </xdr:from>
    <xdr:to>
      <xdr:col>10</xdr:col>
      <xdr:colOff>7257</xdr:colOff>
      <xdr:row>62</xdr:row>
      <xdr:rowOff>3483429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B088D16C-A519-EC4D-94A3-C82C12C1D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86" y="219456000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526143</xdr:colOff>
      <xdr:row>63</xdr:row>
      <xdr:rowOff>54429</xdr:rowOff>
    </xdr:from>
    <xdr:to>
      <xdr:col>10</xdr:col>
      <xdr:colOff>5443</xdr:colOff>
      <xdr:row>63</xdr:row>
      <xdr:rowOff>3483429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A3AE53E7-D42A-A44E-9436-5122B212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1572" y="222993858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489857</xdr:colOff>
      <xdr:row>86</xdr:row>
      <xdr:rowOff>72572</xdr:rowOff>
    </xdr:from>
    <xdr:to>
      <xdr:col>10</xdr:col>
      <xdr:colOff>7257</xdr:colOff>
      <xdr:row>86</xdr:row>
      <xdr:rowOff>3501572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26B44AAE-7AF4-FE43-AF8C-AA17BD52A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86" y="318389001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580571</xdr:colOff>
      <xdr:row>86</xdr:row>
      <xdr:rowOff>72572</xdr:rowOff>
    </xdr:from>
    <xdr:to>
      <xdr:col>6</xdr:col>
      <xdr:colOff>9071</xdr:colOff>
      <xdr:row>86</xdr:row>
      <xdr:rowOff>3501572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50ED246B-5AC4-1C42-A72F-5B3E5464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714" y="318389001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544286</xdr:colOff>
      <xdr:row>113</xdr:row>
      <xdr:rowOff>54429</xdr:rowOff>
    </xdr:from>
    <xdr:to>
      <xdr:col>6</xdr:col>
      <xdr:colOff>1361</xdr:colOff>
      <xdr:row>113</xdr:row>
      <xdr:rowOff>3483429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98CCF55B-DDD0-2044-8682-C18FDAFB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6429" y="339652429"/>
          <a:ext cx="5715000" cy="3429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489861</xdr:colOff>
      <xdr:row>113</xdr:row>
      <xdr:rowOff>54429</xdr:rowOff>
    </xdr:from>
    <xdr:to>
      <xdr:col>10</xdr:col>
      <xdr:colOff>7261</xdr:colOff>
      <xdr:row>113</xdr:row>
      <xdr:rowOff>3483429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E99E1560-1D14-FA4A-8A49-6BFA22A7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90" y="339652429"/>
          <a:ext cx="5715000" cy="3429000"/>
        </a:xfrm>
        <a:prstGeom prst="rect">
          <a:avLst/>
        </a:prstGeom>
      </xdr:spPr>
    </xdr:pic>
    <xdr:clientData/>
  </xdr:twoCellAnchor>
  <xdr:oneCellAnchor>
    <xdr:from>
      <xdr:col>9</xdr:col>
      <xdr:colOff>342900</xdr:colOff>
      <xdr:row>33</xdr:row>
      <xdr:rowOff>19050</xdr:rowOff>
    </xdr:from>
    <xdr:ext cx="5372100" cy="3429000"/>
    <xdr:pic>
      <xdr:nvPicPr>
        <xdr:cNvPr id="234" name="Picture 233">
          <a:extLst>
            <a:ext uri="{FF2B5EF4-FFF2-40B4-BE49-F238E27FC236}">
              <a16:creationId xmlns:a16="http://schemas.microsoft.com/office/drawing/2014/main" id="{536AF90B-BF99-4E43-B737-7DB2BE1A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1700" y="109956600"/>
          <a:ext cx="5372100" cy="3429000"/>
        </a:xfrm>
        <a:prstGeom prst="rect">
          <a:avLst/>
        </a:prstGeom>
      </xdr:spPr>
    </xdr:pic>
    <xdr:clientData/>
  </xdr:oneCellAnchor>
  <xdr:twoCellAnchor editAs="oneCell">
    <xdr:from>
      <xdr:col>9</xdr:col>
      <xdr:colOff>114300</xdr:colOff>
      <xdr:row>58</xdr:row>
      <xdr:rowOff>57150</xdr:rowOff>
    </xdr:from>
    <xdr:to>
      <xdr:col>9</xdr:col>
      <xdr:colOff>5816977</xdr:colOff>
      <xdr:row>58</xdr:row>
      <xdr:rowOff>3429000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1723C4B8-97CE-4A34-B0E7-80D66170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357739950"/>
          <a:ext cx="5702677" cy="337185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106</xdr:row>
      <xdr:rowOff>57150</xdr:rowOff>
    </xdr:from>
    <xdr:to>
      <xdr:col>5</xdr:col>
      <xdr:colOff>5867400</xdr:colOff>
      <xdr:row>106</xdr:row>
      <xdr:rowOff>3943350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CD538403-E8F5-4619-AC62-531FE6F9B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371703600"/>
          <a:ext cx="5410200" cy="3886200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100</xdr:row>
      <xdr:rowOff>76200</xdr:rowOff>
    </xdr:from>
    <xdr:ext cx="5391150" cy="3429000"/>
    <xdr:pic>
      <xdr:nvPicPr>
        <xdr:cNvPr id="238" name="Picture 237">
          <a:extLst>
            <a:ext uri="{FF2B5EF4-FFF2-40B4-BE49-F238E27FC236}">
              <a16:creationId xmlns:a16="http://schemas.microsoft.com/office/drawing/2014/main" id="{F7116CCA-819D-4979-B103-767AF7D6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361245150"/>
          <a:ext cx="5391150" cy="3429000"/>
        </a:xfrm>
        <a:prstGeom prst="rect">
          <a:avLst/>
        </a:prstGeom>
      </xdr:spPr>
    </xdr:pic>
    <xdr:clientData/>
  </xdr:oneCellAnchor>
  <xdr:oneCellAnchor>
    <xdr:from>
      <xdr:col>9</xdr:col>
      <xdr:colOff>425450</xdr:colOff>
      <xdr:row>100</xdr:row>
      <xdr:rowOff>38100</xdr:rowOff>
    </xdr:from>
    <xdr:ext cx="5327650" cy="3429000"/>
    <xdr:pic>
      <xdr:nvPicPr>
        <xdr:cNvPr id="240" name="Picture 239">
          <a:extLst>
            <a:ext uri="{FF2B5EF4-FFF2-40B4-BE49-F238E27FC236}">
              <a16:creationId xmlns:a16="http://schemas.microsoft.com/office/drawing/2014/main" id="{82B4321D-F81C-4EC6-A3C4-4BD38E50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250" y="354120450"/>
          <a:ext cx="5327650" cy="3429000"/>
        </a:xfrm>
        <a:prstGeom prst="rect">
          <a:avLst/>
        </a:prstGeom>
      </xdr:spPr>
    </xdr:pic>
    <xdr:clientData/>
  </xdr:oneCellAnchor>
  <xdr:oneCellAnchor>
    <xdr:from>
      <xdr:col>5</xdr:col>
      <xdr:colOff>558800</xdr:colOff>
      <xdr:row>110</xdr:row>
      <xdr:rowOff>38100</xdr:rowOff>
    </xdr:from>
    <xdr:ext cx="5410200" cy="3429000"/>
    <xdr:pic>
      <xdr:nvPicPr>
        <xdr:cNvPr id="242" name="Picture 241">
          <a:extLst>
            <a:ext uri="{FF2B5EF4-FFF2-40B4-BE49-F238E27FC236}">
              <a16:creationId xmlns:a16="http://schemas.microsoft.com/office/drawing/2014/main" id="{34EAF5CB-E588-4204-91F1-C22A02C2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050" y="407289000"/>
          <a:ext cx="5410200" cy="3429000"/>
        </a:xfrm>
        <a:prstGeom prst="rect">
          <a:avLst/>
        </a:prstGeom>
      </xdr:spPr>
    </xdr:pic>
    <xdr:clientData/>
  </xdr:oneCellAnchor>
  <xdr:oneCellAnchor>
    <xdr:from>
      <xdr:col>9</xdr:col>
      <xdr:colOff>400050</xdr:colOff>
      <xdr:row>110</xdr:row>
      <xdr:rowOff>57150</xdr:rowOff>
    </xdr:from>
    <xdr:ext cx="5356225" cy="3429000"/>
    <xdr:pic>
      <xdr:nvPicPr>
        <xdr:cNvPr id="243" name="Picture 242">
          <a:extLst>
            <a:ext uri="{FF2B5EF4-FFF2-40B4-BE49-F238E27FC236}">
              <a16:creationId xmlns:a16="http://schemas.microsoft.com/office/drawing/2014/main" id="{6E9C2779-BC1E-40F3-BE38-0B2A2C467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8850" y="357644700"/>
          <a:ext cx="5356225" cy="3429000"/>
        </a:xfrm>
        <a:prstGeom prst="rect">
          <a:avLst/>
        </a:prstGeom>
      </xdr:spPr>
    </xdr:pic>
    <xdr:clientData/>
  </xdr:oneCellAnchor>
  <xdr:oneCellAnchor>
    <xdr:from>
      <xdr:col>9</xdr:col>
      <xdr:colOff>495300</xdr:colOff>
      <xdr:row>84</xdr:row>
      <xdr:rowOff>50800</xdr:rowOff>
    </xdr:from>
    <xdr:ext cx="5394325" cy="3429000"/>
    <xdr:pic>
      <xdr:nvPicPr>
        <xdr:cNvPr id="230" name="Picture 229">
          <a:extLst>
            <a:ext uri="{FF2B5EF4-FFF2-40B4-BE49-F238E27FC236}">
              <a16:creationId xmlns:a16="http://schemas.microsoft.com/office/drawing/2014/main" id="{A5538F15-D49D-46CC-AA1D-EE4C3601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4100" y="287039050"/>
          <a:ext cx="5394325" cy="3429000"/>
        </a:xfrm>
        <a:prstGeom prst="rect">
          <a:avLst/>
        </a:prstGeom>
      </xdr:spPr>
    </xdr:pic>
    <xdr:clientData/>
  </xdr:oneCellAnchor>
  <xdr:oneCellAnchor>
    <xdr:from>
      <xdr:col>9</xdr:col>
      <xdr:colOff>495300</xdr:colOff>
      <xdr:row>93</xdr:row>
      <xdr:rowOff>50800</xdr:rowOff>
    </xdr:from>
    <xdr:ext cx="5394325" cy="3429000"/>
    <xdr:pic>
      <xdr:nvPicPr>
        <xdr:cNvPr id="244" name="Picture 243">
          <a:extLst>
            <a:ext uri="{FF2B5EF4-FFF2-40B4-BE49-F238E27FC236}">
              <a16:creationId xmlns:a16="http://schemas.microsoft.com/office/drawing/2014/main" id="{4F0EFF58-D16B-4915-8FA7-7F6423F4D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4100" y="318795400"/>
          <a:ext cx="5394325" cy="3429000"/>
        </a:xfrm>
        <a:prstGeom prst="rect">
          <a:avLst/>
        </a:prstGeom>
      </xdr:spPr>
    </xdr:pic>
    <xdr:clientData/>
  </xdr:oneCellAnchor>
  <xdr:oneCellAnchor>
    <xdr:from>
      <xdr:col>9</xdr:col>
      <xdr:colOff>508000</xdr:colOff>
      <xdr:row>96</xdr:row>
      <xdr:rowOff>38100</xdr:rowOff>
    </xdr:from>
    <xdr:ext cx="5384800" cy="3429000"/>
    <xdr:pic>
      <xdr:nvPicPr>
        <xdr:cNvPr id="246" name="Picture 245">
          <a:extLst>
            <a:ext uri="{FF2B5EF4-FFF2-40B4-BE49-F238E27FC236}">
              <a16:creationId xmlns:a16="http://schemas.microsoft.com/office/drawing/2014/main" id="{C4FE00BE-AE22-4C9E-8442-E165CCA2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6800" y="343585800"/>
          <a:ext cx="5384800" cy="3429000"/>
        </a:xfrm>
        <a:prstGeom prst="rect">
          <a:avLst/>
        </a:prstGeom>
      </xdr:spPr>
    </xdr:pic>
    <xdr:clientData/>
  </xdr:oneCellAnchor>
  <xdr:oneCellAnchor>
    <xdr:from>
      <xdr:col>9</xdr:col>
      <xdr:colOff>495300</xdr:colOff>
      <xdr:row>107</xdr:row>
      <xdr:rowOff>38100</xdr:rowOff>
    </xdr:from>
    <xdr:ext cx="5394325" cy="3429000"/>
    <xdr:pic>
      <xdr:nvPicPr>
        <xdr:cNvPr id="248" name="Picture 247">
          <a:extLst>
            <a:ext uri="{FF2B5EF4-FFF2-40B4-BE49-F238E27FC236}">
              <a16:creationId xmlns:a16="http://schemas.microsoft.com/office/drawing/2014/main" id="{D0DB00F4-38C7-4EC1-AE24-B3972415B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4100" y="375666000"/>
          <a:ext cx="5394325" cy="342900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spira" refreshedDate="43182.559261574075" createdVersion="4" refreshedVersion="4" minRefreshableVersion="3" recordCount="269" xr:uid="{00000000-000A-0000-FFFF-FFFF00000000}">
  <cacheSource type="worksheet">
    <worksheetSource ref="K3:K109" sheet="Conversion "/>
  </cacheSource>
  <cacheFields count="27">
    <cacheField name="Ref" numFmtId="0">
      <sharedItems containsSemiMixedTypes="0" containsString="0" containsNumber="1" containsInteger="1" minValue="1" maxValue="269"/>
    </cacheField>
    <cacheField name="Note" numFmtId="0">
      <sharedItems containsBlank="1" containsMixedTypes="1" containsNumber="1" containsInteger="1" minValue="4" maxValue="4"/>
    </cacheField>
    <cacheField name="Size" numFmtId="49">
      <sharedItems containsBlank="1"/>
    </cacheField>
    <cacheField name="New NDC Number _x000a_Ex - 0990-XXXX-XX" numFmtId="0">
      <sharedItems/>
    </cacheField>
    <cacheField name="Record Type ( A - Austin Release, B - RM Release)" numFmtId="0">
      <sharedItems/>
    </cacheField>
    <cacheField name="Product Manufactured at Austin, RM or Both" numFmtId="0">
      <sharedItems/>
    </cacheField>
    <cacheField name="RM Priorities" numFmtId="0">
      <sharedItems/>
    </cacheField>
    <cacheField name="Predicate Reg SAP List #" numFmtId="0">
      <sharedItems containsMixedTypes="1" containsNumber="1" containsInteger="1" minValue="79840430" maxValue="79840430"/>
    </cacheField>
    <cacheField name="Predicate SAP Material Master (9 Digit SKU)" numFmtId="0">
      <sharedItems/>
    </cacheField>
    <cacheField name="Predicate SAP List Number (LN)" numFmtId="49">
      <sharedItems/>
    </cacheField>
    <cacheField name="Predicate SAP LN, Lang" numFmtId="0">
      <sharedItems/>
    </cacheField>
    <cacheField name="Predicate SAP Language Code" numFmtId="0">
      <sharedItems/>
    </cacheField>
    <cacheField name="Predicate TUC Code" numFmtId="0">
      <sharedItems/>
    </cacheField>
    <cacheField name="Predicate Catalog Number" numFmtId="0">
      <sharedItems containsBlank="1" containsMixedTypes="1" containsNumber="1" containsInteger="1" minValue="790409" maxValue="790409"/>
    </cacheField>
    <cacheField name="Existing NDC Number _x000a_Ex - 0409-7372-XX" numFmtId="0">
      <sharedItems/>
    </cacheField>
    <cacheField name="New SAP Material Master (9 Digit SKU)" numFmtId="0">
      <sharedItems containsBlank="1"/>
    </cacheField>
    <cacheField name="Product" numFmtId="0">
      <sharedItems count="212">
        <s v="Aminosyn II 8.5% - 500 mL"/>
        <s v="Aminosyn II 10% - 500 mL"/>
        <s v="Aminosyn II 10% - 1000 mL"/>
        <s v="Aminosyn II 8.5% with Electrolytes - 500 mL"/>
        <s v="Aminosyn PF 10% - 1000 mL"/>
        <s v="Aminosyn 10% - 1000 mL"/>
        <s v="Aminosyn 3.5% M - 1000 mL"/>
        <s v="0.745% Potassium Chloride Injection, 1 Port 100 mL Flexible Container, (One in One)"/>
        <s v="Potassium Chloride Injection (200 mEq/L), 1 Port 50/100 mL Flexible Container, (One in One)"/>
        <s v="Potassium Chloride Injection (200 mEq/L), 1 Port 100 mL Flexible Container, (One in One)"/>
        <s v="2.98% Potassium Chloride Injection (400 mEq/L), 20 mEq, 1 Port 50/100 mL Flexible Container, (One in One)"/>
        <s v="2.98% Potassium Chloride Injection (400 mEq/L), 40 mEq, 1 Port 100 mL Flexible Container, (One in One)"/>
        <s v="Sterile Water for Injection, USP Pharmacy Bulk Package 2000 mL"/>
        <s v="Sterile Water for Injection, USP Pharmacy Bulk Package 2000 mL (For Canada)"/>
        <s v="70% Dextrose Injection, USP (Pharmacy Bulk Package) 2000 mL"/>
        <s v="70% Dextrose Injection, USP (Pharmacy Bulk Package) 2000 mL (for Canada)"/>
        <s v="Aminosyn II 15% Sulfite-Free – Pharmacy Bulk Package 2000 mL"/>
        <s v="Aminosyn II 10% Sulfite-Free - Pharmacy Bulk Package 2000 mL"/>
        <s v="Aminosyn II 10% Sulfite-Free - Pharmacy Bulk Package 2000 mL for Canada"/>
        <s v="Ionosol MB and 5% Dextrose Injection, 250 mL Flexible Container"/>
        <s v="Normosol-R APPROX. pH 7.4 1000 mL LIFECARE II Flexible Container"/>
        <s v="Normosol-R APPROX. pH 7.4 1000 mL Flexible Container for Canada"/>
        <s v="20% Mannitol I.V. Injection, USP in 500 mL Flexible Container"/>
        <s v="20% Mannitol I.V. Injection, USP in 250 mL Flexible Container (LCIIA)"/>
        <s v="20% Mannitol I.V. Injection, USP in 500 mL Flexible Container for Canada"/>
        <s v="0.45% Sodium Chloride Injection, USP, 50 mL Flexible Container"/>
        <s v="0.45% Sodium Chloride Injection, USP, 100 mL Flexible Container (Four in one)"/>
        <s v="Lactated Ringer's Irrigation in Flexible Irrigation Container, 3000 mL size"/>
        <s v="Lactated Ringer's Irrigation in Flexible Irrigation Container, 3000 mL size for Canada"/>
        <s v="5% Dextrose and 0.225% Sodium Chloride with 0.15% Potassium Chloride Injection (20 mEq), 1000 mL LIFECARE II Flexible Container"/>
        <s v="5% Dextrose and 0.45% Sodium Chloride with 0.15% Potassium Chloride Injection (20 mEq), 1000 mL LIFECARE II Flexible Container"/>
        <s v="5% Dextrose and 0.45% Sodium Chloride with 0.224% Potassium Chloride Injection (30 mEq), 1000 mL LIFECARE II Flexible Container"/>
        <s v="5% Dextrose and 0.45% Sodium Chloride with 0.3% Potassium Chloride Injection (40 mEq), 1000 mL LIFECARE II Flexible Container"/>
        <s v="70% Dextrose Injection, Partial Fill, 500/1000 mL Size Flexible Container"/>
        <s v="5% Dextrose Injection, USP, 150 mL Flexible Container"/>
        <s v="5% Dextrose Injection, USP, 1000 mL"/>
        <s v="5% Dextrose Injection, USP, 500 mL Flexible Container"/>
        <s v="5% Dextrose Injection, USP, 250 mL Flexible Container (LIFECARE IIA)"/>
        <s v="5% Dextrose Injection, USP, 1000 mL for Canada"/>
        <s v="5% Dextrose Injection, USP, 250 mL Flexible Container (LIFECARE IIA) for Canada"/>
        <s v="5% Dextrose Injection, USP, 25/50 mL Flexible Container"/>
        <s v="5% Dextrose Injection, USP, 100 mL Flexible Container, (One in One)"/>
        <s v="5% Dextrose Injection, USP, 50 mL Flexible Container"/>
        <s v="5% Dextrose Injection, 100 mL Flexible Container"/>
        <s v="5% Dextrose Injection, USP, 50 mL Flexible Container, (One in One)"/>
        <s v="5% Dextrose Injection, USP, 50 mL Flexible Container 4:1 for Canada"/>
        <s v="5% Dextrose Injection, 100 mL Flexible Container 4:1 for Canada"/>
        <s v="5% Dextrose and 0.225% Sodium Chloride Injection, USP, 1000 mL LIFECARE II Flexible Container"/>
        <s v="5% Dextrose and 0.225% Sodium Chloride Injection, 250 mL Flexible Container (LIFECARE IIA)"/>
        <s v="5% Dextrose and 0.45% Sodium Chloride Injection, USP, 1000 mL LIFECARE II Flexible Container"/>
        <s v="5% Dextrose and 0.45% Sodium Chloride Injection, USP, 250 mL Flexible Container (LIFECARE IIA)"/>
        <s v="5% Dextrose and 0.45% Sodium Chloride Injection, USP, 1000 mL LIFECARE II Flexible Container for Canada"/>
        <s v="5% Dextrose in Lactated Ringer's, 1000 mL LIFECARE II Flexible Container"/>
        <s v="10% Dextrose Injection, USP (250 mL)"/>
        <s v="20% Dextrose Injection, Partial Fill, 500/1000 mL Size Flexible Container"/>
        <s v="20% Dextrose Injection, 500 mL Size Flexible Container"/>
        <s v="20% Dextrose Injection, Partial Fill, 500/1000 mL Size Flexible Container for Canada"/>
        <s v="50% Dextrose Injection, Partial Fill, 500/1000 mL Size Flexible Container"/>
        <s v="50% Dextrose Injection, 500 mL Size Flexible Container"/>
        <s v="50% Dextrose Injection, Partial Fill, 500/1000 mL Size Flexible Container for Canada"/>
        <s v="40% Dextrose Injection, Partial Fill, 500/1000 mL Size Flexible Container"/>
        <s v="40% Dextrose Injection, Partial Fill, 500/1000 mL Size Flexible Container for Canada"/>
        <s v="10% Dextrose Injection, Partial Fill, 500/1000 mL Size Flexible Container"/>
        <s v="5% Dextrose and 0.9% Sodium Chloride, 1000 mL LIFECARE II Flexible Container"/>
        <s v="Lactated Ringers Injection, USP, 1000 mL LIFECARE II Flexible Container"/>
        <s v="Lactated Ringer's Injection, USP, 250 mL Flexible Container (LIFECARE IIA)"/>
        <s v="Lactated Ringers Injection, USP, 1000 mL LIFECARE II Flexible Container, for Canada"/>
        <s v="Normosol-R, 1000 mL LIFECARE II Flexible Container"/>
        <s v="Normosol-R, 1000 mL Flexible Container for Canada"/>
        <s v="0.9% Sodium Chloride Irrigation, USP, 2000 mL Flexible Irrigation Container"/>
        <s v="0.9% Sodium Chloride Irrigation, USP, in Flexible Irrigation Container, 3000 mL Size"/>
        <s v="0.9% Sodium Chloride Irrigation, USP, in Flexible Irrigation Container, 1000 mL Size"/>
        <s v="0.9% Sodium Chloride Irrigation, USP, in Flexible Irrigation Container,3000 mL Size"/>
        <s v="0.9% Sodium Chloride Irrigation, USP, in Flexible Irrigation Container, 1000 mL Size for Canada"/>
        <s v="Sterile Water for Irrigation, USP, 2000 mL Flexible Irrigation Container"/>
        <s v="Sterile Water for Irrigation, USP in Flexible Irrigation Container, (R-24 Film), 3000 mL Size"/>
        <s v="Sterile Water for Irrigation, USP in Flexible Irrigation Container, (R-24 Film), 1000 mL Size"/>
        <s v="Sterile Water for Irrigation, USP in Flexible Irrigation Container, (R-24 Film), 3000 mL Size For Canada"/>
        <s v="Sterile Water for Irrigation, USP in Flexible Irrigation Container, (R-24 Film), 1000 mL Size For Canada"/>
        <s v="Glycine Irrigation 1.5%, USP in Flexible Irrigation Container, 3000 mL Size"/>
        <s v="Glycine Irrigation 1.5%, USP in Flexible Irrigation Container, 3000 mL Size for Canada"/>
        <s v="Sorbitol-Mannitol Irrigation in Flexible Irrigation Container, 3000 mL Size"/>
        <s v="Sorbitol-Mannitol Irrigation in Flexible Irrigation Container, 3000 mL Size for Canada"/>
        <s v="0.9% Sodium Chloride Injection, USP, 150 mL Flexible Container"/>
        <s v="0.9% Sodium Chloride Injection, USP 1000 mL LIFECARE II Flexible Container"/>
        <s v="0.9% Sodium Chloride Injection, USP, 500 mL Flexible Container"/>
        <s v="0.9% Sodium Chloride Injection, USP, 250 mL Flexible Container (LIFECARE IIA)"/>
        <s v="0.9% Sodium Chloride Injection, USP 1000 mL LIFECARE II Flexible Container for Canada"/>
        <s v="0.9% Sodium Chloride Injection, USP, 500 mL Flexible Container for Canada"/>
        <s v="0.9% Sodium Chloride Injection, USP, 250 mL Flexible Container (LIFECARE IIA) for Canada"/>
        <s v="0.9% Sodium Chloride Injection, USP, 25/50 mL Flexible Container"/>
        <s v="0.9% Sodium Chloride Injection, USP, 100 mL Flexible Container"/>
        <s v="0.9% Sodium Chloride Injection, USP, 50 mL Flexible Container"/>
        <s v="0.9% Sodium Chloride Injection, USP, 50  mL Flexible Container, (One in One)"/>
        <s v="0.9% Sodium Chloride Injection, USP, 25/50 mL 4:1 Flexible Container for Canada"/>
        <s v="0.9% Sodium Chloride Injection, USP, 50 mL 4:1 Flexible Container for Canada"/>
        <s v="0.9% Sodium Chloride Injection, USP, 100 mL Flexible Container 4:1 For Canada"/>
        <s v="0.45% Sodium Chloride, 1000 mL LIFECARE II Flexible Container"/>
        <s v="0.45% Sodium Chloride Injection, USP, in 250 mL Flexible Container"/>
        <s v="0.45% Sodium Chloride, 1000 mL LIFECARE II Flexible Container for Canada"/>
        <s v="Sterile Water for Injection, USP 1000 mL LIFECARE II Flexible Container"/>
        <s v="Sterile Water for Injection, USP 1000 mL LIFECARE II Flexible Container for Canada"/>
        <s v="30% Dextrose Injection, Partial Fill, 500/1000 mL Size Flexible Container"/>
        <s v="AMINOSYN PF 7% 500 ML"/>
        <s v="AMINOSYN 8.5% 500ML"/>
        <s v="AMINOSYN 10% 500 ML"/>
        <s v="AMINOSYN II 15% 2000 ML CANADA"/>
        <s v="Demo - Lifecare 0.9% Sodium Chloride Injection, USP"/>
        <s v="Printed Fabricated Container Subassembly, for List-LC-IC 7927-04-20, Empty Flexible Container (III), Convertible Pin, 3000 mL Size"/>
        <s v="Printed Container Subassembly, for List-LC-IC 7951-56-33, Latex-Free Empty Container, 100 mL Size"/>
        <s v="Printed Fabricated Container Subassembly, for List-LC-IC 7951-04-22, Empty Flexible Container (III), 250 mL Size"/>
        <s v="Printed Fabricated Container Subassembly, for List-LC-IC 7951-04-29, Empty Flexible Container (III), 1000 mL Size"/>
        <s v="Printed Fabricated Container Subassembly, for List-LC-IC 7951-04-33, Empty Container, 100 mL Size"/>
        <s v="Printed Fabricated Container Subassembly, for List-LC-IC 7951-04-43, Empty Flexible Container (III), 500 mL Size"/>
        <s v="Preservative-Free Morphine Sulfate Injection, USP (1 mg/mL) (PCA Vial) 30mL Vial"/>
        <s v="Preservative-Free Morphine Sulfate Injection, USP (1 mg/mL) (PCA Vial) 30 mL Vial"/>
        <s v="Sterile Empty Vial and Injector"/>
        <s v="Preservative Free Morphine Sulfate Injection, USP, 5 mg/mL 30 mL (PCA Vial)"/>
        <s v="Meperidine Hydrochloride Injection, USP, 10 mg/mL 30mL (PCA Vial)"/>
        <s v="0.9% Sodium Chloride Irrigation, SRB II Container, 500 mL Size"/>
        <s v="0.9% Sodium Chloride Irrigation, SRB II, (Semi Rigid Container), 250 mL Size"/>
        <s v="Sterile Water for Irrigation, USP, SRB II Container, 500 mL Size"/>
        <s v="Sterile Water for Irrigation, SRB II (Semi-Rigid Container), 250 mL size"/>
        <s v="Sterile Water for Irrigation, SRB II (Semi-Rigid Container), 500 mL size"/>
        <s v="Ringer's Irrigation, USP, SRB II Container, 1000 mL Size"/>
        <s v="Physiosol Irrigation SRB II Container, 1000 mL Size"/>
        <s v="0.25% Acetic Acid for Irrigation, USP, SRB II (Semi-Rigid Container), 1000 mL Size"/>
        <s v="0.25% Acetic Acid for Irrigation, USP, SRB II (Semi-Rigid Container), 250 mL size"/>
        <s v="20 mEq Potassium Chloride in 5% Dextrose and 0.9% Sodium Chloride Injection 1000 mL LIFECARE II Flexible Container"/>
        <s v="20 mEq Potassium Chloride in 5% Dextrose and 0.9% Sodium Chloride Injection 1000 mL LIFECARE II Flexible Container for Canada"/>
        <s v="40 mEq Potassium Chloride in 5% Dextrose and 0.9% Sodium Chloride Injection 1000 mL LIFECARE II Flexible Container"/>
        <s v="40 mEq Potassium Chloride in 5% Dextrose and 0.9% Sodium Chloride Injection 1000 mL LIFECARE II Flexible Container for Canada"/>
        <s v="20 mEq Potassium Chloride in 5% Dextrose and Lactated Ringer's Injection 1000 mL LIFECARE II Flexible Container"/>
        <s v="20 mEq Potassium Chloride in 0.9% Sodium Chloride Injection 1000 mL LIFECARE II Flexible Container"/>
        <s v="20 mEq Potassium Chloride in 0.9% Sodium Chloride Injection 1000 mL LIFECARE II Flexible Container for Canada"/>
        <s v="40 mEq Potassium Chloride in 0.9% Sodium Chloride Injection 1000 mL LIFECARE II Flexible Container"/>
        <s v="40 mEq Potassium Chloride in 0.9% Sodium Chloride Injection 1000 mL LIFECARE II Flexible Container for Canada"/>
        <s v="0.9% Sodium Chloride Irrigation, SRB II, (Semi Rigid Container), 1000 mL Size"/>
        <s v="0.9% Sodium Chloride Irrigation, SRB II, 1500 mL Size"/>
        <s v="0.9% Sodium Chloride Irrigation, SRB II, 1000 mL Size"/>
        <s v="Sterile Water for Irrigation SRB II (Semi-Rigid Container), 1000 mL Size"/>
        <s v="Sterile Water for Irrigation Semi-Rigid Container, 1500 mL Size"/>
        <s v="Sterile Water for Irrigation SRB II (Semi-Rigid Container), 1500 mL Size"/>
        <s v="IONOSOL MB and 5% Dextrose Injection, USP, 500 mL LIFECARE II Flexible Container"/>
        <s v="Normosol-R APPROX. pH 7.4 500 mL LIFECARE II Flexible Container"/>
        <s v="20 mEq Potassium Chloride in 5% Dextrose with 0.225% Sodium Chloride Injection 500 mL LIFECARE II Flexible Container"/>
        <s v="5% Dextrose and 0.225% Sodium Chloride with 0.15% Potassium Chloride Inj (20mEq), 1000 mL LIFECARE II Flexible Container"/>
        <s v="10 mEq Potassium Chloride in 5% Dextrose fc and 0.45% Sodium Chloride Injection 500 mL LIFECARE II Flexible Container"/>
        <s v="5% Dextrose and 0.45% Sodium Chloride with 0.15% Potassium Chloride Injection (20 mEq), 1000 mL LIFECARE II Flexible Container for Canada"/>
        <s v="5% Dextrose and 0.45% Sodium Chloride with 0.2254% Potassium Chloride Injection (30 mEq), 1000 mL LIFECARE II Flexible Container"/>
        <s v="5% Dextrose and 0.45% Sodium Chloride with 0.3% Potassium Chloride Injection (40 mEq), 1000 mL LIFECARE II Flexible Container for Canada"/>
        <s v="0.15% Potassium Chloride in 5% Dextrose Injection, USP (20 mEq), 1000 mL LIFECARE II Flexible Container"/>
        <s v="0.15% Potassium Chloride in 5% Dextrose Injection, USP (20 mEq), 1000 mL LIFECARE II Flexible Container for Canada"/>
        <s v="0.30% Potassium Chloride in 5% Dextrose Injection, USP (40 mEq), 1000 mL LIFECARE II Flexible Container for Canada"/>
        <s v="Potassium Chloride 0.15% 20 mEq in Dextrose 3.3% and Sodium Chloride 0.3% Inj, USP, 1000 mL LIFECARE II Flexible Container for Canada"/>
        <s v="Potassium Chloride 0.3% 40 mEq in Dextrose 3.3% and Sodium Chloride 0.3% Inj, USP, 1000 mL LIFECARE II Flexible Container for Canada"/>
        <s v="5% Dextrose Injection, USP (250 mL)"/>
        <s v="5% Dextrose Injection, USP, 250 mL Polyolefin HSP Film Flexible Container (VisIV)"/>
        <s v="5% Dextrose Injection, USP, 500 mL LIFECARE II Flexible Container"/>
        <s v="5% Dextrose Injection, USP, 500 mL LIFECARE II Flexible Container for Canada"/>
        <s v="5% Dextrose Injection, USP, 50 mL Polyolefin (HSP F398 Film) Flexible Container (VisIV)"/>
        <s v="5% Dextrose Injection, USP, 100 mL Polyolefin (HSP F398 Film) Flexible Container (VisIV)"/>
        <s v="5% Dextrose and 0.225% Sodium Chloride Injection, USP, 500 mL LIFECARE II Flexible Container"/>
        <s v="5% Dextrose and 0.225% Sodium Chloride Injection, USP, 500 mL LIFECARE II Flexible Container For Canada"/>
        <s v="5% Dextrose and 0.3% Sodium Chloride Injection, USP, 500 mL LIFECARE II Flexible Container"/>
        <s v="5% Dextrose and 0.3% Sodium Chloride Injection, USP 1000 mL LIFECARE II Flexible Container"/>
        <s v="5% Dextrose and 0.45% Sodium Chloride Injection, USP, 500 mL LIFECARE II Flexible Container"/>
        <s v="5% Dextrose and 0.45% Sodium Chloride Injection, USP, 500 mL LIFECARE II Flexible Container For Canada"/>
        <s v="5% Dextrose in Lactated Ringer's 500 mL LIFECARE II Flexible Container"/>
        <s v="5% Dextrose in Lactated Ringer's 500 mL LIFECARE II Flexible Container for Canada"/>
        <s v="10% Dextrose Injection, USP, 500 mL LIFECARE II Flexible Container"/>
        <s v="10% Dextrose Injection, USP, 1000 mL LIFECARE II Flexible Container"/>
        <s v="10% Dextrose Injection, USP, 500 mL LIFECARE II Flexible Container for Canada"/>
        <s v="10% Dextrose Injection, USP, 1000 mL LIFECARE II Flexible Container for Canada"/>
        <s v="5% Dextrose and 0.9% Sodium Chloride, 500 mL LIFECARE II Flexible Container"/>
        <s v="5% Dextrose and 0.9% Sodium Chloride, 500 mL LIFECARE II Flexible Container For Canada"/>
        <s v="Dextrose 3.3% and Sodium Chloride 0.3% Inj., USP, 500 mL LIFECARE II Flexible Container for Canada"/>
        <s v="Dextrose 3.3% and Sodium Chloride 0.3% Injection, USP, 1000 mL LIFECARE II Flexible Container for Canada"/>
        <s v="Lactated Ringers Injection, USP, 500 mL LIFECARE II Flexible Container"/>
        <s v="Lactated Ringers Injection, USP, 500 mL LIFECARE II Flexible Container for Canada"/>
        <s v="Normosol-M and 5% Dextrose Injection, 500 mL LIFECARE II Flexible Container"/>
        <s v="Normosol-M and 5% Dextrose Injection, 1000 mL LIFECARE II Flexible Container"/>
        <s v="Normosol-R and 5% Dextrose Injection, 1000 mL LIFECARE II Flexible Container"/>
        <s v="Ringer's Injection, USP, 1000 mL LIFECARE II Flexible Container"/>
        <s v="0.9% Sodium Chloride Injection, USP (250 mL)"/>
        <s v="0.9% Sodium Chloride Injection, USP, 250 mL Polyolefin HSP Film Flexible Container (VisIV)"/>
        <s v="0.9% Sodium Chloride Injection, USP 500 mL LIFECARE II Flexible Container"/>
        <s v="0.9% Sodium Chloride Injection, USP 500 mL LIFECARE II Flexible Container for Canada"/>
        <s v="0.9% Sodium Chloride Injection, USP, 50 mL Polyolefin (HSP F398 Film) Flexible Container (VisIV)"/>
        <s v="0.9% Sodium Chloride Injection, USP, 100 mL Polyolefin (HSP F398 Film) Flexible Container (VisIV)"/>
        <s v="0.45% Sodium Chloride Injection, USP, 250 mL Polyolefin HSP Film Flexible Container (VisIV)"/>
        <s v="0.45% Sodium Chloride 500 mL LIFECARE II Flexible Container"/>
        <s v="Water for Injection, USP, 500 mL LIFECARE II Flexible Container for Canada"/>
        <s v="5% Dextrose and 0.45% Sodium Chloride with 0.075% Potassium Chloride Injection (10 mEq), 1000 mL LIFECARE II Flexible Container"/>
        <s v="20 mEq Potassium Chloride in 0.45% Sodium Chloride Injection 1000 mL LIFECARE II Flexible Container"/>
        <s v="DEMO EMPTY PCA VIAL DM107"/>
        <s v="DEMO EMPTY PCA VIAL DM108"/>
        <s v="LACTATED RINGERS INJ"/>
        <s v="UROLOGIC SOLUTION IRRIGATION"/>
        <s v="NORMOSOL-M and 5% DEXTROSE INJ"/>
        <s v="NORMOSOL-R and 5% DEXTROSE"/>
        <s v="20 mEq POTASSIUM CHLORIDE 5% DEXTROSE 0.225% SODIUM CHLORIDE"/>
        <s v="AMINOSYN 10% SULFITE-FREE"/>
        <s v="NORMOSOL-R PH=7.4 INJ USP"/>
        <s v="DEXTROSE 70% INJ USP"/>
        <s v="DEXTROSE 5% IN LACTATED RINGER"/>
        <s v="DEXTROSE 10% INJ USP"/>
        <s v="DEXTROSE 3.3% IN NACL 0.3% INJ"/>
        <s v="Urological Solution G (Suby's) 1000 mL"/>
        <s v="DEXTROSE 5% &amp; NACL 0.225% INJ"/>
        <s v="EMPTY CONTAINER WITH ATTACHED Y-TRANSFER SET, CONVERTIBLE PINS, 1000 mL"/>
        <s v="AMINOSYN 8.5% with Electrolytes, Sulfite Free 500 mL (A crystalline amino acid solution with electrolytes)"/>
      </sharedItems>
    </cacheField>
    <cacheField name="Site" numFmtId="0">
      <sharedItems count="5">
        <s v="Austin"/>
        <s v="RM"/>
        <s v="Costa Rica / Austin"/>
        <s v="Dom Rep"/>
        <s v="Disabled, No Plant"/>
      </sharedItems>
    </cacheField>
    <cacheField name="Group" numFmtId="0">
      <sharedItems count="11">
        <s v="Irrigation"/>
        <s v="Part Fill"/>
        <s v="Lifecare"/>
        <s v="Open"/>
        <s v="Unclear"/>
        <s v="PCA"/>
        <s v="SRB"/>
        <s v="1/2 Liter"/>
        <s v="VisIV"/>
        <s v="DISABLE"/>
        <s v="DELETED"/>
      </sharedItems>
    </cacheField>
    <cacheField name="Phase" numFmtId="0">
      <sharedItems containsMixedTypes="1" containsNumber="1" containsInteger="1" minValue="1" maxValue="7"/>
    </cacheField>
    <cacheField name="March Wave Revision" numFmtId="0">
      <sharedItems containsString="0" containsBlank="1" containsNumber="1" containsInteger="1" minValue="1" maxValue="17"/>
    </cacheField>
    <cacheField name="Revised Wave" numFmtId="0">
      <sharedItems containsSemiMixedTypes="0" containsString="0" containsNumber="1" containsInteger="1" minValue="1" maxValue="99"/>
    </cacheField>
    <cacheField name="Week of Sepecification Release Date" numFmtId="0">
      <sharedItems containsNonDate="0" containsDate="1" containsString="0" containsBlank="1" minDate="2018-03-23T00:00:00" maxDate="2018-08-25T00:00:00"/>
    </cacheField>
    <cacheField name="Imprint Component" numFmtId="0">
      <sharedItems/>
    </cacheField>
    <cacheField name="Die Counts" numFmtId="0">
      <sharedItems containsString="0" containsBlank="1" containsNumber="1" containsInteger="1" minValue="0" maxValue="49"/>
    </cacheField>
    <cacheField name="Overwrap Component" numFmtId="0">
      <sharedItems containsBlank="1"/>
    </cacheField>
    <cacheField name="Enclosure Component" numFmtId="0">
      <sharedItems containsBlank="1" count="56">
        <s v="QEN-1783"/>
        <s v="QEN-3545"/>
        <s v="QEN-1771"/>
        <s v="QEN-1817"/>
        <s v="QEN-769*"/>
        <s v="QEN-1803"/>
        <s v="QEN-2079"/>
        <s v="QEN-1194"/>
        <s v="NONE"/>
        <s v="QEN-2527"/>
        <s v="QEN-2701"/>
        <s v="QEN-545*"/>
        <s v="QEN-2269"/>
        <s v="QEN-2025"/>
        <s v="QEN-4083"/>
        <s v="QEN-3569"/>
        <s v="QEN-2136"/>
        <s v="QEN-2100"/>
        <s v="QEN-4220"/>
        <s v="QEN-2531"/>
        <s v="QEN-2179"/>
        <s v="QEN-2203"/>
        <s v="QEN-2535"/>
        <s v="QEN-2145"/>
        <s v="QEN-2130"/>
        <s v="QEN-2369"/>
        <s v="QEN-2666"/>
        <s v="QEN-0577"/>
        <s v="QEN-2127"/>
        <s v="QEN-2539"/>
        <s v="QEN-1816"/>
        <s v="QEN-1769"/>
        <s v=""/>
        <s v="QEN-1179"/>
        <s v="QEN-4007"/>
        <s v="QEN-4430"/>
        <s v="QEN-0860"/>
        <s v="QEN-3926"/>
        <s v="QEN-2516"/>
        <s v="QEN-2517"/>
        <s v="QEN-2512"/>
        <s v="QEN-0098"/>
        <s v="QEN-1660"/>
        <s v="QEN-1319"/>
        <s v="QEN-2102"/>
        <s v="QEN-1659"/>
        <s v="QEN-2163"/>
        <s v="QEN-2166"/>
        <s v="QEN-2220"/>
        <s v="QEN-2133"/>
        <s v="QEN-2205"/>
        <s v="QEN-3567"/>
        <s v="QEN-3568"/>
        <s v="QEN-3566"/>
        <s v="QEN-181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9">
  <r>
    <n v="1"/>
    <s v=""/>
    <s v="500 mL"/>
    <s v="0990-4162-03"/>
    <s v="A - Austin Release"/>
    <s v="Austin"/>
    <s v="N/A"/>
    <s v="041620411"/>
    <s v="041620411"/>
    <s v="04162"/>
    <s v="0416204"/>
    <s v="04"/>
    <s v="03"/>
    <s v="0416203"/>
    <s v="0409-4162-03"/>
    <m/>
    <x v="0"/>
    <x v="0"/>
    <x v="0"/>
    <n v="2"/>
    <n v="9"/>
    <n v="9"/>
    <d v="2018-06-01T00:00:00"/>
    <s v="IM0636"/>
    <n v="5"/>
    <s v=""/>
    <x v="0"/>
  </r>
  <r>
    <n v="2"/>
    <s v=""/>
    <s v="500 mL"/>
    <s v="0990-4164-03"/>
    <s v="A - Austin Release"/>
    <s v="Austin"/>
    <s v="N/A"/>
    <s v="041640411"/>
    <s v="041640411"/>
    <s v="04164"/>
    <s v="0416404"/>
    <s v="04"/>
    <s v="03"/>
    <s v="0416403"/>
    <s v="0409-4164-03"/>
    <m/>
    <x v="1"/>
    <x v="0"/>
    <x v="0"/>
    <n v="2"/>
    <n v="9"/>
    <n v="9"/>
    <d v="2018-06-01T00:00:00"/>
    <s v="IM0638"/>
    <n v="5"/>
    <s v=""/>
    <x v="0"/>
  </r>
  <r>
    <n v="3"/>
    <s v=""/>
    <s v="1,000 mL"/>
    <s v="0990-4164-05"/>
    <s v="A - Austin Release"/>
    <s v="Austin"/>
    <s v="N/A"/>
    <s v="041640490"/>
    <s v="041640490"/>
    <s v="04164"/>
    <s v="0416404"/>
    <s v="04"/>
    <s v="05"/>
    <s v="0416405"/>
    <s v="0409-4164-05"/>
    <m/>
    <x v="2"/>
    <x v="0"/>
    <x v="0"/>
    <n v="2"/>
    <n v="9"/>
    <n v="9"/>
    <d v="2018-06-01T00:00:00"/>
    <s v="IM0639"/>
    <n v="5"/>
    <s v=""/>
    <x v="0"/>
  </r>
  <r>
    <n v="4"/>
    <s v=" "/>
    <m/>
    <s v=" "/>
    <s v="A - Austin Release"/>
    <s v="Austin"/>
    <s v="N/A"/>
    <s v="041641390"/>
    <s v="041641390"/>
    <s v="04164"/>
    <s v="0416413"/>
    <s v="13"/>
    <s v="NA"/>
    <s v=" "/>
    <s v="DIN Number"/>
    <m/>
    <x v="2"/>
    <x v="0"/>
    <x v="0"/>
    <n v="2"/>
    <n v="9"/>
    <n v="9"/>
    <d v="2018-06-01T00:00:00"/>
    <s v="IM2315"/>
    <n v="5"/>
    <s v=""/>
    <x v="1"/>
  </r>
  <r>
    <n v="5"/>
    <s v=""/>
    <s v="500 mL"/>
    <s v="0990-4171-03"/>
    <s v="A - Austin Release"/>
    <s v="Austin"/>
    <s v="N/A"/>
    <s v="041710411"/>
    <s v="041710411"/>
    <s v="04171"/>
    <s v="0417104"/>
    <s v="04"/>
    <s v="03"/>
    <s v="0417103"/>
    <s v="0409-4171-03"/>
    <m/>
    <x v="3"/>
    <x v="0"/>
    <x v="0"/>
    <n v="2"/>
    <n v="9"/>
    <n v="9"/>
    <d v="2018-06-01T00:00:00"/>
    <s v="IM0755"/>
    <n v="5"/>
    <s v=""/>
    <x v="2"/>
  </r>
  <r>
    <n v="6"/>
    <s v=""/>
    <s v="1,000 mL"/>
    <s v="0990-4179-05"/>
    <s v="A - Austin Release"/>
    <s v="Austin"/>
    <s v="N/A"/>
    <s v="041790490"/>
    <s v="041790490"/>
    <s v="04179"/>
    <s v="0417904"/>
    <s v="04"/>
    <s v="05"/>
    <s v="0417905"/>
    <s v="0409-4179-05"/>
    <m/>
    <x v="4"/>
    <x v="0"/>
    <x v="0"/>
    <n v="2"/>
    <n v="9"/>
    <n v="9"/>
    <d v="2018-06-01T00:00:00"/>
    <s v="IM1003"/>
    <n v="5"/>
    <s v=""/>
    <x v="3"/>
  </r>
  <r>
    <n v="7"/>
    <s v=""/>
    <s v="1,000 mL"/>
    <s v="0990-4191-05"/>
    <s v="A - Austin Release"/>
    <s v="Austin"/>
    <s v="N/A"/>
    <s v="041910490"/>
    <s v="041910490"/>
    <s v="04191"/>
    <s v="0419104"/>
    <s v="04"/>
    <s v="05"/>
    <s v="0419105"/>
    <s v="0409-4191-05"/>
    <m/>
    <x v="5"/>
    <x v="0"/>
    <x v="0"/>
    <n v="2"/>
    <n v="9"/>
    <n v="9"/>
    <d v="2018-06-01T00:00:00"/>
    <s v="IM0297"/>
    <n v="5"/>
    <s v=""/>
    <x v="4"/>
  </r>
  <r>
    <n v="8"/>
    <s v=""/>
    <s v="1,000 mL"/>
    <s v="0990-4196-05"/>
    <s v="A - Austin Release"/>
    <s v="Austin"/>
    <s v="N/A"/>
    <s v="041960490"/>
    <s v="041960490"/>
    <s v="04196"/>
    <s v="0419604"/>
    <s v="04"/>
    <s v="05"/>
    <s v="0419605"/>
    <s v="0409-4196-05"/>
    <m/>
    <x v="6"/>
    <x v="0"/>
    <x v="0"/>
    <n v="2"/>
    <n v="9"/>
    <n v="9"/>
    <d v="2018-06-01T00:00:00"/>
    <s v="IM0670"/>
    <n v="6"/>
    <s v=""/>
    <x v="5"/>
  </r>
  <r>
    <n v="9"/>
    <s v=""/>
    <s v="10 mEq/100 mL"/>
    <s v="0990-7074-26"/>
    <s v="A - Austin Release"/>
    <s v="Austin"/>
    <s v="N/A"/>
    <s v="070740499"/>
    <s v="070740499"/>
    <s v="07074"/>
    <s v="0707404"/>
    <s v="04"/>
    <s v="26"/>
    <s v="0707426"/>
    <s v="0409-7074-26"/>
    <s v="070740452"/>
    <x v="7"/>
    <x v="0"/>
    <x v="1"/>
    <n v="1"/>
    <n v="7"/>
    <n v="6"/>
    <d v="2018-04-27T00:00:00"/>
    <s v="IM1159"/>
    <n v="12"/>
    <s v="QWR-0354"/>
    <x v="6"/>
  </r>
  <r>
    <n v="10"/>
    <s v=""/>
    <s v="10 mEq/50 mL"/>
    <s v="0990-7075-14"/>
    <s v="A - Austin Release"/>
    <s v="Austin"/>
    <s v="N/A"/>
    <s v="070750424"/>
    <s v="070750424"/>
    <s v="07075"/>
    <s v="0707504"/>
    <s v="04"/>
    <s v="14"/>
    <s v="0707514"/>
    <s v="0409-7075-14"/>
    <s v="070750452"/>
    <x v="8"/>
    <x v="0"/>
    <x v="1"/>
    <n v="1"/>
    <n v="7"/>
    <n v="6"/>
    <d v="2018-04-27T00:00:00"/>
    <s v="IM1155"/>
    <n v="20"/>
    <s v="QWR-0353"/>
    <x v="6"/>
  </r>
  <r>
    <n v="11"/>
    <s v=""/>
    <s v="20 mEq/100 mL"/>
    <s v="0990-7075-26"/>
    <s v="A - Austin Release"/>
    <s v="Austin"/>
    <s v="N/A"/>
    <s v="070750499"/>
    <s v="070750499"/>
    <s v="07075"/>
    <s v="0707504"/>
    <s v="04"/>
    <s v="26"/>
    <s v="0707526"/>
    <s v="0409-7075-26"/>
    <s v="070750453"/>
    <x v="9"/>
    <x v="0"/>
    <x v="1"/>
    <n v="1"/>
    <n v="7"/>
    <n v="6"/>
    <d v="2018-04-27T00:00:00"/>
    <s v="IM1156"/>
    <n v="20"/>
    <s v="QWR-0338"/>
    <x v="6"/>
  </r>
  <r>
    <n v="12"/>
    <s v=""/>
    <s v="20 mEq/50 mL"/>
    <s v="0990-7077-14"/>
    <s v="A - Austin Release"/>
    <s v="Austin"/>
    <s v="N/A"/>
    <s v="070770424"/>
    <s v="070770424"/>
    <s v="07077"/>
    <s v="0707704"/>
    <s v="04"/>
    <s v="14"/>
    <s v="0707714"/>
    <s v="0409-7077-14"/>
    <s v="070770452"/>
    <x v="10"/>
    <x v="0"/>
    <x v="1"/>
    <n v="1"/>
    <n v="8"/>
    <n v="6"/>
    <d v="2018-04-27T00:00:00"/>
    <s v="IM1171"/>
    <n v="3"/>
    <s v="QWR-0355"/>
    <x v="6"/>
  </r>
  <r>
    <n v="13"/>
    <s v=""/>
    <s v="40 mEq/100 mL"/>
    <s v="0990-7077-26"/>
    <s v="A - Austin Release"/>
    <s v="Austin"/>
    <s v="N/A"/>
    <s v="070770499"/>
    <s v="070770499"/>
    <s v="07077"/>
    <s v="0707704"/>
    <s v="04"/>
    <s v="26"/>
    <s v="0707726"/>
    <s v="0409-7077-26"/>
    <s v="070770453"/>
    <x v="11"/>
    <x v="0"/>
    <x v="1"/>
    <n v="1"/>
    <n v="8"/>
    <n v="6"/>
    <d v="2018-04-27T00:00:00"/>
    <s v="IM1172"/>
    <n v="12"/>
    <s v="QWR-0157"/>
    <x v="6"/>
  </r>
  <r>
    <n v="14"/>
    <s v=""/>
    <s v="2,000 mL"/>
    <s v="0990-7118-07"/>
    <s v="A - Austin Release"/>
    <s v="Austin"/>
    <s v="N/A"/>
    <s v="071180417"/>
    <s v="071180417"/>
    <s v="07118"/>
    <s v="0711804"/>
    <s v="04"/>
    <s v="07"/>
    <s v="0711807"/>
    <s v="0409-7118-07"/>
    <m/>
    <x v="12"/>
    <x v="0"/>
    <x v="0"/>
    <n v="2"/>
    <n v="4"/>
    <n v="4"/>
    <d v="2018-04-06T00:00:00"/>
    <s v="IM1266"/>
    <n v="4"/>
    <s v=""/>
    <x v="7"/>
  </r>
  <r>
    <n v="15"/>
    <s v=" "/>
    <m/>
    <s v="N/A"/>
    <s v="A - Austin Release"/>
    <s v="Austin"/>
    <s v="N/A"/>
    <s v="071181317"/>
    <s v="071181317"/>
    <s v="07118"/>
    <s v="0711813"/>
    <s v="13"/>
    <s v="NA"/>
    <s v=" "/>
    <s v="DIN Number"/>
    <m/>
    <x v="13"/>
    <x v="0"/>
    <x v="0"/>
    <n v="2"/>
    <n v="4"/>
    <n v="4"/>
    <d v="2018-04-06T00:00:00"/>
    <s v="IM2287"/>
    <n v="5"/>
    <s v=""/>
    <x v="8"/>
  </r>
  <r>
    <n v="16"/>
    <s v=""/>
    <s v="2,000 mL"/>
    <s v="0990-7120-07"/>
    <s v="A - Austin Release"/>
    <s v="Austin"/>
    <s v="N/A"/>
    <s v="071200417"/>
    <s v="071200417"/>
    <s v="07120"/>
    <s v="0712004"/>
    <s v="04"/>
    <s v="07"/>
    <s v="0712007"/>
    <s v="0409-7120-07"/>
    <m/>
    <x v="14"/>
    <x v="0"/>
    <x v="0"/>
    <n v="2"/>
    <n v="4"/>
    <n v="4"/>
    <d v="2018-04-06T00:00:00"/>
    <s v="IM1398"/>
    <n v="1"/>
    <s v="QWR-0337"/>
    <x v="9"/>
  </r>
  <r>
    <n v="17"/>
    <s v=" "/>
    <m/>
    <s v="N/A"/>
    <s v="A - Austin Release"/>
    <s v="Austin"/>
    <s v="N/A"/>
    <s v="071201317"/>
    <s v="071201317"/>
    <s v="07120"/>
    <s v="0712013"/>
    <s v="13"/>
    <s v="NA"/>
    <s v=" "/>
    <s v="DIN Number"/>
    <m/>
    <x v="15"/>
    <x v="0"/>
    <x v="0"/>
    <n v="2"/>
    <n v="4"/>
    <n v="4"/>
    <d v="2018-04-06T00:00:00"/>
    <s v="IM2178"/>
    <n v="5"/>
    <s v=""/>
    <x v="8"/>
  </r>
  <r>
    <n v="18"/>
    <s v=""/>
    <s v="2,000 mL"/>
    <s v="0990-7171-17"/>
    <s v="A - Austin Release"/>
    <s v="Austin"/>
    <s v="N/A"/>
    <s v="071710419"/>
    <s v="071710419"/>
    <s v="07171"/>
    <s v="0717104"/>
    <s v="04"/>
    <s v="17"/>
    <s v="0717117"/>
    <s v="0409-7171-17"/>
    <m/>
    <x v="16"/>
    <x v="0"/>
    <x v="0"/>
    <n v="2"/>
    <n v="4"/>
    <n v="4"/>
    <d v="2018-04-06T00:00:00"/>
    <s v="IM2038"/>
    <n v="6"/>
    <s v=""/>
    <x v="10"/>
  </r>
  <r>
    <n v="19"/>
    <s v=""/>
    <s v="2,000 mL"/>
    <s v="0990-7172-17"/>
    <s v="A - Austin Release"/>
    <s v="Austin"/>
    <s v="N/A"/>
    <s v="071720419"/>
    <s v="071720419"/>
    <s v="07172"/>
    <s v="0717204"/>
    <s v="04"/>
    <s v="17"/>
    <s v="0717217"/>
    <s v="0409-7172-17"/>
    <m/>
    <x v="17"/>
    <x v="0"/>
    <x v="0"/>
    <n v="2"/>
    <n v="4"/>
    <n v="4"/>
    <d v="2018-04-06T00:00:00"/>
    <s v="IM2118"/>
    <n v="4"/>
    <s v=""/>
    <x v="10"/>
  </r>
  <r>
    <n v="20"/>
    <s v=" "/>
    <m/>
    <s v="N/A"/>
    <s v="A - Austin Release"/>
    <s v="Austin"/>
    <s v="N/A"/>
    <s v="071721319"/>
    <s v="071721319"/>
    <s v="07172"/>
    <s v="0717213"/>
    <s v="13"/>
    <s v="NA"/>
    <s v=" "/>
    <s v="DIN Number"/>
    <m/>
    <x v="18"/>
    <x v="0"/>
    <x v="0"/>
    <n v="2"/>
    <n v="4"/>
    <n v="4"/>
    <d v="2018-04-06T00:00:00"/>
    <s v="IM2246"/>
    <n v="6"/>
    <s v=""/>
    <x v="11"/>
  </r>
  <r>
    <n v="21"/>
    <s v=""/>
    <s v="250 mL"/>
    <s v="0990-7372-62"/>
    <s v="A - Austin Release"/>
    <s v="Austin"/>
    <s v="N/A"/>
    <s v="073720463"/>
    <s v="073720463"/>
    <s v="07372"/>
    <s v="0737204"/>
    <s v="04"/>
    <s v="62"/>
    <s v="0737262"/>
    <s v="0409-7372-62"/>
    <s v="073720453"/>
    <x v="19"/>
    <x v="0"/>
    <x v="1"/>
    <n v="1"/>
    <n v="8"/>
    <n v="6"/>
    <d v="2018-04-27T00:00:00"/>
    <s v="IM0470"/>
    <n v="9"/>
    <s v=""/>
    <x v="12"/>
  </r>
  <r>
    <n v="22"/>
    <s v=""/>
    <s v="1,000 mL"/>
    <s v="0990-7670-09"/>
    <s v="A - Austin Release"/>
    <s v="Both -Life Care, A016"/>
    <s v=""/>
    <s v="076700449"/>
    <s v="076700449"/>
    <s v="07670"/>
    <s v="0767004"/>
    <s v="04"/>
    <s v="09"/>
    <s v="0767009"/>
    <s v="0409-7670-09"/>
    <m/>
    <x v="20"/>
    <x v="0"/>
    <x v="2"/>
    <n v="3"/>
    <n v="11"/>
    <n v="11"/>
    <d v="2018-06-22T00:00:00"/>
    <s v="IM0012"/>
    <n v="25"/>
    <s v=""/>
    <x v="13"/>
  </r>
  <r>
    <n v="23"/>
    <s v=""/>
    <m/>
    <s v=" "/>
    <s v="A - Austin Release"/>
    <s v="Austin"/>
    <s v="N/A"/>
    <s v="076701389"/>
    <s v="076701389"/>
    <s v="07670"/>
    <s v="0767013"/>
    <s v="13"/>
    <s v="NA"/>
    <s v=" "/>
    <s v="DIN Number"/>
    <m/>
    <x v="21"/>
    <x v="0"/>
    <x v="0"/>
    <n v="2"/>
    <n v="9"/>
    <n v="9"/>
    <d v="2018-06-01T00:00:00"/>
    <s v="IM1666"/>
    <n v="6"/>
    <s v=""/>
    <x v="8"/>
  </r>
  <r>
    <n v="24"/>
    <s v=""/>
    <s v="100 g/500 mL"/>
    <s v="0990-7715-03"/>
    <s v="A - Austin Release"/>
    <s v="Austin"/>
    <s v="N/A"/>
    <s v="077150456"/>
    <s v="077150456"/>
    <s v="07715"/>
    <s v="0771504"/>
    <s v="04"/>
    <s v="03"/>
    <s v="0771503"/>
    <s v="0409-7715-03"/>
    <m/>
    <x v="22"/>
    <x v="0"/>
    <x v="0"/>
    <n v="2"/>
    <n v="9"/>
    <n v="9"/>
    <d v="2018-06-01T00:00:00"/>
    <s v="IM3798"/>
    <n v="5"/>
    <s v=""/>
    <x v="14"/>
  </r>
  <r>
    <n v="25"/>
    <s v=""/>
    <s v="50 g/250 mL"/>
    <s v="0990-7715-02"/>
    <s v="A - Austin Release"/>
    <s v="Austin"/>
    <s v="N/A"/>
    <s v="077150463"/>
    <s v="077150463"/>
    <s v="07715"/>
    <s v="0771504"/>
    <s v="04"/>
    <s v="02"/>
    <s v="0771502"/>
    <s v="0409-7715-02"/>
    <s v="077150452"/>
    <x v="23"/>
    <x v="0"/>
    <x v="1"/>
    <n v="1"/>
    <n v="3"/>
    <n v="2"/>
    <d v="2018-03-30T00:00:00"/>
    <s v="IM3799"/>
    <n v="9"/>
    <s v=""/>
    <x v="14"/>
  </r>
  <r>
    <n v="26"/>
    <s v=""/>
    <m/>
    <s v=" "/>
    <s v="A - Austin Release"/>
    <s v="Austin"/>
    <s v="N/A"/>
    <s v="077151356"/>
    <s v="077151356"/>
    <s v="07715"/>
    <s v="0771513"/>
    <s v="13"/>
    <s v="NA"/>
    <s v=" "/>
    <s v="DIN Number"/>
    <m/>
    <x v="24"/>
    <x v="0"/>
    <x v="0"/>
    <n v="2"/>
    <n v="9"/>
    <n v="9"/>
    <d v="2018-06-01T00:00:00"/>
    <s v="IM1487"/>
    <n v="5"/>
    <s v=""/>
    <x v="8"/>
  </r>
  <r>
    <n v="27"/>
    <s v=""/>
    <s v="50 mL"/>
    <s v="0990-7730-36"/>
    <s v="A - Austin Release"/>
    <s v="Austin"/>
    <s v="N/A"/>
    <s v="077300446"/>
    <s v="077300446"/>
    <s v="07730"/>
    <s v="0773004"/>
    <s v="04"/>
    <s v="36"/>
    <s v="0773036"/>
    <s v="0409-7730-36"/>
    <s v="077300452"/>
    <x v="25"/>
    <x v="0"/>
    <x v="1"/>
    <n v="1"/>
    <n v="7"/>
    <n v="5"/>
    <d v="2018-04-13T00:00:00"/>
    <s v="IM0093"/>
    <n v="12"/>
    <s v=""/>
    <x v="15"/>
  </r>
  <r>
    <n v="28"/>
    <s v=""/>
    <s v="100 mL"/>
    <s v="0990-7730-37"/>
    <s v="A - Austin Release"/>
    <s v="Austin"/>
    <s v="N/A"/>
    <s v="077300447"/>
    <s v="077300447"/>
    <s v="07730"/>
    <s v="0773004"/>
    <s v="04"/>
    <s v="37"/>
    <s v="0773037"/>
    <s v="0409-7730-37"/>
    <s v="077300453"/>
    <x v="26"/>
    <x v="0"/>
    <x v="1"/>
    <n v="1"/>
    <n v="3"/>
    <n v="2"/>
    <d v="2018-03-30T00:00:00"/>
    <s v="IM0094"/>
    <n v="12"/>
    <s v=""/>
    <x v="15"/>
  </r>
  <r>
    <n v="29"/>
    <s v=""/>
    <s v="3,000 mL"/>
    <s v="0990-7828-08"/>
    <s v="A - Austin Release"/>
    <s v="Austin"/>
    <s v="N/A"/>
    <s v="078280418"/>
    <s v="078280418"/>
    <s v="07828"/>
    <s v="0782804"/>
    <s v="04"/>
    <s v="08"/>
    <s v="0782808"/>
    <s v="0409-7828-08"/>
    <m/>
    <x v="27"/>
    <x v="0"/>
    <x v="0"/>
    <n v="2"/>
    <n v="4"/>
    <n v="4"/>
    <d v="2018-04-06T00:00:00"/>
    <s v="IM0198"/>
    <n v="10"/>
    <s v=""/>
    <x v="16"/>
  </r>
  <r>
    <n v="30"/>
    <s v=" "/>
    <m/>
    <s v="N/A"/>
    <s v="A - Austin Release"/>
    <s v="Austin"/>
    <s v="N/A"/>
    <s v="078281318"/>
    <s v="078281318"/>
    <s v="07828"/>
    <s v="0782813"/>
    <s v="13"/>
    <s v="NA"/>
    <s v=" "/>
    <s v="DIN Number"/>
    <m/>
    <x v="28"/>
    <x v="0"/>
    <x v="0"/>
    <n v="2"/>
    <n v="4"/>
    <n v="4"/>
    <d v="2018-04-06T00:00:00"/>
    <s v="IM1365"/>
    <n v="5"/>
    <s v=""/>
    <x v="8"/>
  </r>
  <r>
    <n v="31"/>
    <s v=""/>
    <s v="20 mEq/1,000 mL"/>
    <s v="0990-7901-09"/>
    <s v="A - Austin Release"/>
    <s v="Both -Life Care, A001"/>
    <s v="N/A"/>
    <s v="079010449"/>
    <s v="079010449"/>
    <s v="07901"/>
    <s v="0790104"/>
    <s v="04"/>
    <s v="09"/>
    <s v="0790109"/>
    <s v="0409-7901-09"/>
    <m/>
    <x v="29"/>
    <x v="0"/>
    <x v="2"/>
    <n v="3"/>
    <n v="11"/>
    <n v="11"/>
    <d v="2018-06-22T00:00:00"/>
    <s v="IM0058"/>
    <n v="25"/>
    <s v=""/>
    <x v="17"/>
  </r>
  <r>
    <n v="32"/>
    <s v=""/>
    <s v="20 mEq/1,000 mL"/>
    <s v="0990-7902-09"/>
    <s v="A - Austin Release"/>
    <s v="Both -Life Care, A013"/>
    <s v="N/A"/>
    <s v="079020449"/>
    <s v="079020449"/>
    <s v="07902"/>
    <s v="0790204"/>
    <s v="04"/>
    <s v="09"/>
    <s v="0790209"/>
    <s v="0409-7902-09"/>
    <m/>
    <x v="30"/>
    <x v="0"/>
    <x v="2"/>
    <n v="3"/>
    <n v="11"/>
    <n v="11"/>
    <d v="2018-06-22T00:00:00"/>
    <s v="IM0066"/>
    <n v="28"/>
    <s v=""/>
    <x v="17"/>
  </r>
  <r>
    <n v="33"/>
    <s v=""/>
    <s v="30 mEq/1,000 mL"/>
    <s v="0990-7903-09"/>
    <s v="A - Austin Release"/>
    <s v="Both -Life Care,A002"/>
    <s v="N/A"/>
    <s v="079030449"/>
    <s v="079030449"/>
    <s v="07903"/>
    <s v="0790304"/>
    <s v="04"/>
    <s v="09"/>
    <s v="0790309"/>
    <s v="0409-7903-09"/>
    <m/>
    <x v="31"/>
    <x v="0"/>
    <x v="2"/>
    <n v="3"/>
    <n v="11"/>
    <n v="11"/>
    <d v="2018-06-22T00:00:00"/>
    <s v="IM0086"/>
    <n v="28"/>
    <s v=""/>
    <x v="17"/>
  </r>
  <r>
    <n v="34"/>
    <s v=""/>
    <s v="40 mEq/1,000 mL"/>
    <s v="0990-7904-09"/>
    <s v="A - Austin Release"/>
    <s v="Both -Life Care, A003"/>
    <s v="N/A"/>
    <s v="079040449"/>
    <s v="079040449"/>
    <s v="07904"/>
    <s v="0790404"/>
    <s v="04"/>
    <s v="09"/>
    <s v="0790409"/>
    <s v="0409-7904-09"/>
    <m/>
    <x v="32"/>
    <x v="0"/>
    <x v="2"/>
    <n v="3"/>
    <n v="11"/>
    <n v="11"/>
    <d v="2018-06-22T00:00:00"/>
    <s v="IM0087"/>
    <n v="26"/>
    <s v=""/>
    <x v="17"/>
  </r>
  <r>
    <n v="35"/>
    <s v=""/>
    <s v="40 mEq/1,000 mL"/>
    <s v="0990-7904-09"/>
    <s v="B - Rocky Mount Release"/>
    <s v="Both -Life Care,A003"/>
    <s v="Low"/>
    <s v="079040449"/>
    <s v="079040449"/>
    <s v="07904"/>
    <s v="0790404"/>
    <s v="04"/>
    <s v="09"/>
    <n v="790409"/>
    <s v="0409-7904-09"/>
    <s v="N/A"/>
    <x v="32"/>
    <x v="1"/>
    <x v="2"/>
    <n v="3"/>
    <n v="11"/>
    <n v="11"/>
    <d v="2018-06-22T00:00:00"/>
    <s v="IM0087"/>
    <n v="26"/>
    <s v=""/>
    <x v="17"/>
  </r>
  <r>
    <n v="36"/>
    <s v=""/>
    <s v="500 mL Fill in 1,000 mL"/>
    <s v="0990-7918-19"/>
    <s v="A - Austin Release"/>
    <s v="Austin"/>
    <s v="N/A"/>
    <s v="079180493"/>
    <s v="079180493"/>
    <s v="07918"/>
    <s v="0791804"/>
    <s v="04"/>
    <s v="19"/>
    <s v="0791819"/>
    <s v="0409-7918-19"/>
    <m/>
    <x v="33"/>
    <x v="0"/>
    <x v="0"/>
    <n v="2"/>
    <n v="9"/>
    <n v="9"/>
    <d v="2018-06-01T00:00:00"/>
    <s v="IM0654"/>
    <n v="5"/>
    <s v="QWR-0193"/>
    <x v="18"/>
  </r>
  <r>
    <n v="37"/>
    <s v=""/>
    <s v="150 mL"/>
    <s v="0990-7922-61"/>
    <s v="A - Austin Release"/>
    <s v="Austin"/>
    <s v="N/A"/>
    <s v="079220415"/>
    <s v="079220415"/>
    <s v="07922"/>
    <s v="0792204"/>
    <s v="04"/>
    <s v="61"/>
    <s v="0792261"/>
    <s v="0409-7922-61"/>
    <s v="079220452"/>
    <x v="34"/>
    <x v="0"/>
    <x v="1"/>
    <n v="1"/>
    <n v="8"/>
    <n v="6"/>
    <d v="2018-04-27T00:00:00"/>
    <s v="IM0179"/>
    <n v="20"/>
    <s v=""/>
    <x v="19"/>
  </r>
  <r>
    <n v="38"/>
    <s v=""/>
    <s v="1,000 mL"/>
    <s v="0990-7922-09"/>
    <s v="A - Austin Release"/>
    <s v="Both -Life Care,A004"/>
    <s v=""/>
    <s v="079220449"/>
    <s v="079220449"/>
    <s v="07922"/>
    <s v="0792204"/>
    <s v="04"/>
    <s v="09"/>
    <s v="0792209"/>
    <s v="0409-7922-09"/>
    <m/>
    <x v="35"/>
    <x v="0"/>
    <x v="2"/>
    <n v="3"/>
    <n v="11"/>
    <n v="12"/>
    <d v="2018-06-29T00:00:00"/>
    <s v="IM0176"/>
    <n v="28"/>
    <s v=""/>
    <x v="19"/>
  </r>
  <r>
    <n v="39"/>
    <s v=""/>
    <s v="1,000 mL"/>
    <s v="0990-7922-09"/>
    <s v="B - Rocky Mount Release"/>
    <s v="Both -Life Care, A004"/>
    <s v="Low"/>
    <s v="079220449"/>
    <s v="079220449"/>
    <s v="07922"/>
    <s v="0792204"/>
    <s v="04"/>
    <s v="09"/>
    <s v="0792209"/>
    <s v="0409-7922-09"/>
    <s v="N/A"/>
    <x v="35"/>
    <x v="1"/>
    <x v="2"/>
    <n v="3"/>
    <n v="11"/>
    <n v="12"/>
    <d v="2018-06-29T00:00:00"/>
    <s v="IM0176"/>
    <n v="28"/>
    <s v=""/>
    <x v="19"/>
  </r>
  <r>
    <n v="40"/>
    <s v=""/>
    <s v="500 mL"/>
    <s v="0990-7922-55"/>
    <s v="A - Austin Release"/>
    <s v="Austin"/>
    <s v="N/A"/>
    <s v="079220457"/>
    <s v="079220457"/>
    <s v="07922"/>
    <s v="0792204"/>
    <s v="04"/>
    <s v="55"/>
    <s v="0792255"/>
    <s v="0409-7922-55"/>
    <m/>
    <x v="36"/>
    <x v="0"/>
    <x v="0"/>
    <n v="2"/>
    <n v="9"/>
    <n v="9"/>
    <d v="2018-06-01T00:00:00"/>
    <s v="IM0178"/>
    <n v="5"/>
    <s v=""/>
    <x v="19"/>
  </r>
  <r>
    <n v="41"/>
    <s v=""/>
    <s v="250 mL"/>
    <s v="0990-7922-02"/>
    <s v="A - Austin Release"/>
    <s v="Austin"/>
    <s v="N/A"/>
    <s v="079220463"/>
    <s v="079220463"/>
    <s v="07922"/>
    <s v="0792204"/>
    <s v="04"/>
    <s v="02"/>
    <s v="0792202"/>
    <s v="0409-7922-02"/>
    <s v="079220456"/>
    <x v="37"/>
    <x v="0"/>
    <x v="1"/>
    <n v="1"/>
    <n v="3"/>
    <n v="2"/>
    <d v="2018-03-30T00:00:00"/>
    <s v="IM0180"/>
    <n v="29"/>
    <s v=""/>
    <x v="19"/>
  </r>
  <r>
    <n v="42"/>
    <s v=""/>
    <m/>
    <s v=" "/>
    <s v="A - Austin Release"/>
    <s v="Austin"/>
    <s v="N/A"/>
    <s v="079221349"/>
    <s v="079221349"/>
    <s v="07922"/>
    <s v="0792213"/>
    <s v="13"/>
    <s v="NA"/>
    <s v=" "/>
    <s v="DIN Number"/>
    <m/>
    <x v="38"/>
    <x v="0"/>
    <x v="2"/>
    <n v="3"/>
    <n v="11"/>
    <n v="11"/>
    <d v="2018-06-22T00:00:00"/>
    <s v="IM1375"/>
    <n v="14"/>
    <s v=""/>
    <x v="8"/>
  </r>
  <r>
    <n v="43"/>
    <s v=" "/>
    <m/>
    <s v=" "/>
    <s v="A - Austin Release"/>
    <s v="Austin"/>
    <s v="N/A"/>
    <s v="079221363"/>
    <s v="079221363"/>
    <s v="07922"/>
    <s v="0792213"/>
    <s v="13"/>
    <s v="NA"/>
    <s v=" "/>
    <s v="DIN Number"/>
    <s v="079220470"/>
    <x v="39"/>
    <x v="0"/>
    <x v="1"/>
    <n v="1"/>
    <n v="8"/>
    <n v="6"/>
    <d v="2018-04-27T00:00:00"/>
    <s v="IM1495"/>
    <n v="12"/>
    <s v=""/>
    <x v="8"/>
  </r>
  <r>
    <n v="44"/>
    <s v=""/>
    <s v="25 mL"/>
    <s v="0990-7923-20"/>
    <s v="A - Austin Release"/>
    <s v="Austin"/>
    <s v="N/A"/>
    <s v="079230430"/>
    <s v="079230430"/>
    <s v="07923"/>
    <s v="0792304"/>
    <s v="04"/>
    <s v="20"/>
    <s v="0792320"/>
    <s v="0409-7923-20"/>
    <s v="079230452"/>
    <x v="40"/>
    <x v="0"/>
    <x v="1"/>
    <n v="1"/>
    <n v="7"/>
    <n v="5"/>
    <d v="2018-04-13T00:00:00"/>
    <s v="IM0182"/>
    <n v="12"/>
    <s v="QWR-0161"/>
    <x v="19"/>
  </r>
  <r>
    <n v="45"/>
    <s v=""/>
    <s v="100 mL"/>
    <s v="0990-7923-23"/>
    <s v="A - Austin Release"/>
    <s v="Austin"/>
    <s v="N/A"/>
    <s v="079230433"/>
    <s v="079230433"/>
    <s v="07923"/>
    <s v="0792304"/>
    <s v="04"/>
    <s v="23"/>
    <s v="0792323"/>
    <s v="0409-7923-23"/>
    <s v="079230453"/>
    <x v="41"/>
    <x v="0"/>
    <x v="1"/>
    <n v="1"/>
    <n v="3"/>
    <n v="2"/>
    <d v="2018-03-30T00:00:00"/>
    <s v="IM0183"/>
    <n v="20"/>
    <s v="QWR-0287"/>
    <x v="19"/>
  </r>
  <r>
    <n v="46"/>
    <s v=""/>
    <s v="50 mL"/>
    <s v="0990-7923-36"/>
    <s v="A - Austin Release"/>
    <s v="Austin"/>
    <s v="N/A"/>
    <s v="079230446"/>
    <s v="079230446"/>
    <s v="07923"/>
    <s v="0792304"/>
    <s v="04"/>
    <s v="36"/>
    <s v="0792336"/>
    <s v="0409-7923-36"/>
    <s v="079230454"/>
    <x v="42"/>
    <x v="0"/>
    <x v="1"/>
    <n v="1"/>
    <n v="7"/>
    <n v="5"/>
    <d v="2018-04-13T00:00:00"/>
    <s v="IM0184"/>
    <n v="20"/>
    <s v=""/>
    <x v="19"/>
  </r>
  <r>
    <n v="47"/>
    <s v=""/>
    <s v="100 mL"/>
    <s v="0990-7923-37"/>
    <s v="A - Austin Release"/>
    <s v="Austin"/>
    <s v="N/A"/>
    <s v="079230447"/>
    <s v="079230447"/>
    <s v="07923"/>
    <s v="0792304"/>
    <s v="04"/>
    <s v="37"/>
    <s v="0792337"/>
    <s v="0409-7923-37"/>
    <s v="079230455"/>
    <x v="43"/>
    <x v="0"/>
    <x v="1"/>
    <n v="1"/>
    <n v="3"/>
    <n v="2"/>
    <d v="2018-03-30T00:00:00"/>
    <s v="IM0185"/>
    <n v="20"/>
    <s v=""/>
    <x v="19"/>
  </r>
  <r>
    <n v="48"/>
    <s v=""/>
    <s v="50 mL"/>
    <s v="0990-7923-13"/>
    <s v="A - Austin Release"/>
    <s v="Austin"/>
    <s v="N/A"/>
    <s v="079230492"/>
    <s v="079230492"/>
    <s v="07923"/>
    <s v="0792304"/>
    <s v="04"/>
    <s v="13"/>
    <s v="0792313"/>
    <s v="0409-7923-13"/>
    <s v="079230456"/>
    <x v="44"/>
    <x v="0"/>
    <x v="1"/>
    <n v="1"/>
    <n v="7"/>
    <n v="5"/>
    <d v="2018-04-13T00:00:00"/>
    <s v="IM0181"/>
    <n v="12"/>
    <s v="QWR-0288"/>
    <x v="19"/>
  </r>
  <r>
    <n v="49"/>
    <s v=" "/>
    <m/>
    <s v=" "/>
    <s v="A - Austin Release"/>
    <s v="Austin"/>
    <s v="N/A"/>
    <s v="079231346"/>
    <s v="079231346"/>
    <s v="07923"/>
    <s v="0792313"/>
    <s v="13"/>
    <s v="NA"/>
    <s v=" "/>
    <s v="DIN Number"/>
    <s v="079231352"/>
    <x v="45"/>
    <x v="0"/>
    <x v="1"/>
    <n v="1"/>
    <n v="8"/>
    <n v="5"/>
    <d v="2018-04-13T00:00:00"/>
    <s v="IM1498"/>
    <n v="12"/>
    <s v=""/>
    <x v="8"/>
  </r>
  <r>
    <n v="50"/>
    <s v=" "/>
    <s v="100 mL"/>
    <s v="N/A"/>
    <s v="A - Austin Release"/>
    <s v="Austin"/>
    <s v="N/A"/>
    <s v="079231347"/>
    <s v="079231347"/>
    <s v="07923"/>
    <s v="0792313"/>
    <s v="13"/>
    <s v="NA"/>
    <s v="07923853"/>
    <s v="DIN 00037915"/>
    <s v="079231353"/>
    <x v="46"/>
    <x v="0"/>
    <x v="1"/>
    <n v="1"/>
    <n v="2"/>
    <n v="2"/>
    <d v="2018-03-23T00:00:00"/>
    <s v="IM1499"/>
    <n v="12"/>
    <s v=""/>
    <x v="8"/>
  </r>
  <r>
    <n v="51"/>
    <s v=""/>
    <s v="1,000 mL"/>
    <s v="0990-7924-09"/>
    <s v="A - Austin Release"/>
    <s v="Both -Life Care, A005"/>
    <s v=""/>
    <s v="079240449"/>
    <s v="079240449"/>
    <s v="07924"/>
    <s v="0792404"/>
    <s v="04"/>
    <s v="09"/>
    <s v="0792409"/>
    <s v="0409-7924-09"/>
    <m/>
    <x v="47"/>
    <x v="0"/>
    <x v="2"/>
    <n v="3"/>
    <n v="11"/>
    <n v="12"/>
    <d v="2018-06-29T00:00:00"/>
    <s v="IM0159"/>
    <n v="26"/>
    <s v=""/>
    <x v="20"/>
  </r>
  <r>
    <n v="52"/>
    <s v=""/>
    <s v="1,000 mL"/>
    <s v="0990-7924-09"/>
    <s v="B - Rocky Mount Release"/>
    <s v="Both -Life Care,  A005"/>
    <s v="Low"/>
    <s v="079240449"/>
    <s v="079240449"/>
    <s v="07924"/>
    <s v="0792404"/>
    <s v="04"/>
    <s v="09"/>
    <s v="0792409"/>
    <s v="0409-7924-09"/>
    <s v="N/A"/>
    <x v="47"/>
    <x v="1"/>
    <x v="2"/>
    <n v="3"/>
    <n v="11"/>
    <n v="12"/>
    <d v="2018-06-29T00:00:00"/>
    <s v="IM0159"/>
    <n v="26"/>
    <s v=""/>
    <x v="20"/>
  </r>
  <r>
    <n v="53"/>
    <s v=""/>
    <s v="250 mL"/>
    <s v="0990-7924-02"/>
    <s v="A - Austin Release"/>
    <s v="Austin"/>
    <s v="N/A"/>
    <s v="079240463"/>
    <s v="079240463"/>
    <s v="07924"/>
    <s v="0792404"/>
    <s v="04"/>
    <s v="02"/>
    <s v="0792402"/>
    <s v="0409-7924-02"/>
    <s v="079240453"/>
    <x v="48"/>
    <x v="0"/>
    <x v="1"/>
    <n v="1"/>
    <n v="3"/>
    <n v="2"/>
    <d v="2018-03-30T00:00:00"/>
    <s v="IM0160"/>
    <n v="9"/>
    <s v=""/>
    <x v="20"/>
  </r>
  <r>
    <n v="54"/>
    <s v=""/>
    <s v="1,000 mL"/>
    <s v="0990-7926-09"/>
    <s v="A - Austin Release"/>
    <s v="Both -Life Care, A006"/>
    <s v=""/>
    <s v="079260449"/>
    <s v="079260449"/>
    <s v="07926"/>
    <s v="0792604"/>
    <s v="04"/>
    <s v="09"/>
    <s v="0792609"/>
    <s v="0409-7926-09"/>
    <m/>
    <x v="49"/>
    <x v="0"/>
    <x v="2"/>
    <n v="3"/>
    <n v="11"/>
    <n v="12"/>
    <d v="2018-06-29T00:00:00"/>
    <s v="IM0165"/>
    <n v="26"/>
    <s v=""/>
    <x v="20"/>
  </r>
  <r>
    <n v="55"/>
    <s v=""/>
    <s v="250 mL"/>
    <s v="0990-7926-02"/>
    <s v="A - Austin Release"/>
    <s v="Austin"/>
    <s v="N/A"/>
    <s v="079260463"/>
    <s v="079260463"/>
    <s v="07926"/>
    <s v="0792604"/>
    <s v="04"/>
    <s v="02"/>
    <s v="0792602"/>
    <s v="0409-7926-02"/>
    <s v="079260453"/>
    <x v="50"/>
    <x v="0"/>
    <x v="1"/>
    <n v="1"/>
    <n v="3"/>
    <n v="2"/>
    <d v="2018-03-30T00:00:00"/>
    <s v="IM0166"/>
    <n v="9"/>
    <s v=""/>
    <x v="20"/>
  </r>
  <r>
    <n v="56"/>
    <s v=" "/>
    <m/>
    <s v=" "/>
    <s v="A - Austin Release"/>
    <s v="Austin"/>
    <s v="N/A"/>
    <s v="079261349"/>
    <s v="079261349"/>
    <s v="07926"/>
    <s v="0792613"/>
    <s v="13"/>
    <s v="NA"/>
    <s v=" "/>
    <s v="DIN Number"/>
    <m/>
    <x v="51"/>
    <x v="0"/>
    <x v="2"/>
    <n v="3"/>
    <n v="12"/>
    <n v="12"/>
    <d v="2018-06-29T00:00:00"/>
    <s v="IM1396"/>
    <n v="28"/>
    <s v=""/>
    <x v="8"/>
  </r>
  <r>
    <n v="57"/>
    <s v=""/>
    <s v="1,000 mL"/>
    <s v="0990-7929-09"/>
    <s v="A - Austin Release"/>
    <s v="Both -Life Care, A007"/>
    <s v=""/>
    <s v="079290449"/>
    <s v="079290449"/>
    <s v="07929"/>
    <s v="0792904"/>
    <s v="04"/>
    <s v="09"/>
    <s v="0792909"/>
    <s v="0409-7929-09"/>
    <m/>
    <x v="52"/>
    <x v="0"/>
    <x v="2"/>
    <n v="3"/>
    <n v="12"/>
    <n v="12"/>
    <d v="2018-06-29T00:00:00"/>
    <s v="IM0036"/>
    <n v="28"/>
    <s v=""/>
    <x v="21"/>
  </r>
  <r>
    <n v="58"/>
    <s v=""/>
    <s v="1,000 mL"/>
    <s v="0990-7929-09"/>
    <s v="B - Rocky Mount Release"/>
    <s v="Both -Life Care, A007"/>
    <s v="Low"/>
    <s v="079290449"/>
    <s v="079290449"/>
    <s v="07929"/>
    <s v="0792904"/>
    <s v="04"/>
    <s v="09"/>
    <s v="0792909"/>
    <s v="0409-7929-09"/>
    <s v="N/A"/>
    <x v="52"/>
    <x v="1"/>
    <x v="2"/>
    <n v="3"/>
    <n v="12"/>
    <n v="12"/>
    <d v="2018-06-29T00:00:00"/>
    <s v="IM0036"/>
    <n v="28"/>
    <s v=""/>
    <x v="21"/>
  </r>
  <r>
    <n v="59"/>
    <s v=""/>
    <s v="250 mL"/>
    <s v="0990-7930-02"/>
    <s v="A - Austin Release"/>
    <s v="Austin"/>
    <s v="N/A"/>
    <s v="079300463"/>
    <s v="079300463"/>
    <s v="07930"/>
    <s v="0793004"/>
    <s v="04"/>
    <s v="02"/>
    <s v="0793002"/>
    <s v="0409-7930-02"/>
    <s v="079300453"/>
    <x v="53"/>
    <x v="0"/>
    <x v="1"/>
    <n v="1"/>
    <n v="8"/>
    <n v="6"/>
    <d v="2018-04-27T00:00:00"/>
    <s v="IM0239"/>
    <n v="12"/>
    <s v=""/>
    <x v="19"/>
  </r>
  <r>
    <n v="60"/>
    <s v=""/>
    <s v="500 mL Fill in 1,000 mL"/>
    <s v="0990-7935-19"/>
    <s v="A - Austin Release"/>
    <s v="Austin"/>
    <s v="N/A"/>
    <s v="079350493"/>
    <s v="079350493"/>
    <s v="07935"/>
    <s v="0793504"/>
    <s v="04"/>
    <s v="19"/>
    <s v="0793519"/>
    <s v="0409-7935-19"/>
    <m/>
    <x v="54"/>
    <x v="0"/>
    <x v="0"/>
    <n v="2"/>
    <n v="9"/>
    <n v="9"/>
    <d v="2018-06-01T00:00:00"/>
    <s v="IM0655"/>
    <n v="5"/>
    <s v="QWR-0194"/>
    <x v="18"/>
  </r>
  <r>
    <n v="61"/>
    <s v=""/>
    <m/>
    <s v=" "/>
    <s v="A - Austin Release"/>
    <s v="Austin"/>
    <s v="N/A"/>
    <s v="079351358"/>
    <s v="079351358"/>
    <s v="07935"/>
    <s v="0793513"/>
    <s v="13"/>
    <s v="NA"/>
    <s v=" "/>
    <s v="DIN Number"/>
    <m/>
    <x v="55"/>
    <x v="0"/>
    <x v="0"/>
    <n v="2"/>
    <n v="10"/>
    <n v="10"/>
    <d v="2018-06-15T00:00:00"/>
    <s v="IM1490"/>
    <n v="6"/>
    <s v=""/>
    <x v="8"/>
  </r>
  <r>
    <n v="62"/>
    <s v=""/>
    <m/>
    <s v=" "/>
    <s v="A - Austin Release"/>
    <s v="Austin"/>
    <s v="N/A"/>
    <s v="079351393"/>
    <s v="079351393"/>
    <s v="07935"/>
    <s v="0793513"/>
    <s v="13"/>
    <s v="NA"/>
    <s v=" "/>
    <s v="DIN Number"/>
    <m/>
    <x v="56"/>
    <x v="0"/>
    <x v="0"/>
    <n v="2"/>
    <n v="10"/>
    <n v="10"/>
    <d v="2018-06-15T00:00:00"/>
    <s v="IM1373"/>
    <n v="6"/>
    <s v=""/>
    <x v="8"/>
  </r>
  <r>
    <n v="63"/>
    <s v=""/>
    <s v="500 mL Fill in 1,000 mL"/>
    <s v="0990-7936-19"/>
    <s v="A - Austin Release"/>
    <s v="Austin"/>
    <s v="N/A"/>
    <s v="079360493"/>
    <s v="079360493"/>
    <s v="07936"/>
    <s v="0793604"/>
    <s v="04"/>
    <s v="19"/>
    <s v="0793619"/>
    <s v="0409-7936-19"/>
    <m/>
    <x v="57"/>
    <x v="0"/>
    <x v="0"/>
    <n v="2"/>
    <n v="10"/>
    <n v="10"/>
    <d v="2018-06-15T00:00:00"/>
    <s v="IM0656"/>
    <n v="5"/>
    <s v="QWR-0197"/>
    <x v="18"/>
  </r>
  <r>
    <n v="64"/>
    <s v=""/>
    <m/>
    <s v=" "/>
    <s v="A - Austin Release"/>
    <s v="Austin"/>
    <s v="N/A"/>
    <s v="079361358"/>
    <s v="079361358"/>
    <s v="07936"/>
    <s v="0793613"/>
    <s v="13"/>
    <s v="NA"/>
    <s v=" "/>
    <s v="DIN Number"/>
    <m/>
    <x v="58"/>
    <x v="0"/>
    <x v="0"/>
    <n v="2"/>
    <n v="10"/>
    <n v="10"/>
    <d v="2018-06-15T00:00:00"/>
    <s v="IM1489"/>
    <n v="6"/>
    <s v=""/>
    <x v="8"/>
  </r>
  <r>
    <n v="65"/>
    <s v=""/>
    <m/>
    <s v=" "/>
    <s v="A - Austin Release"/>
    <s v="Austin"/>
    <s v="N/A"/>
    <s v="079361393"/>
    <s v="079361393"/>
    <s v="07936"/>
    <s v="0793613"/>
    <s v="13"/>
    <s v="NA"/>
    <s v=" "/>
    <s v="DIN Number"/>
    <m/>
    <x v="59"/>
    <x v="0"/>
    <x v="0"/>
    <n v="2"/>
    <n v="10"/>
    <n v="10"/>
    <d v="2018-06-15T00:00:00"/>
    <s v="IM1369"/>
    <n v="6"/>
    <s v=""/>
    <x v="8"/>
  </r>
  <r>
    <n v="66"/>
    <s v=""/>
    <s v="500 mL Fill in 1,000 mL"/>
    <s v="0990-7937-19"/>
    <s v="A - Austin Release"/>
    <s v="Austin"/>
    <s v="N/A"/>
    <s v="079370493"/>
    <s v="079370493"/>
    <s v="07937"/>
    <s v="0793704"/>
    <s v="04"/>
    <s v="19"/>
    <s v="0793719"/>
    <s v="0409-7937-19"/>
    <m/>
    <x v="60"/>
    <x v="0"/>
    <x v="0"/>
    <n v="2"/>
    <n v="10"/>
    <n v="10"/>
    <d v="2018-06-15T00:00:00"/>
    <s v="IM0658"/>
    <n v="5"/>
    <s v="QWR-0199"/>
    <x v="18"/>
  </r>
  <r>
    <n v="67"/>
    <s v=" "/>
    <m/>
    <s v=" "/>
    <s v="A - Austin Release"/>
    <s v="Austin"/>
    <s v="N/A"/>
    <s v="079371393"/>
    <s v="079371393"/>
    <s v="07937"/>
    <s v="0793713"/>
    <s v="13"/>
    <s v="NA"/>
    <s v=" "/>
    <s v="DIN Number"/>
    <m/>
    <x v="61"/>
    <x v="0"/>
    <x v="0"/>
    <n v="2"/>
    <n v="10"/>
    <n v="10"/>
    <d v="2018-06-15T00:00:00"/>
    <s v="IM1370"/>
    <n v="6"/>
    <s v=""/>
    <x v="8"/>
  </r>
  <r>
    <n v="68"/>
    <s v=""/>
    <s v="500 mL Fill in 1,000 mL"/>
    <s v="0990-7938-19"/>
    <s v="A - Austin Release"/>
    <s v="Austin"/>
    <s v="N/A"/>
    <s v="079380493"/>
    <s v="079380493"/>
    <s v="07938"/>
    <s v="0793804"/>
    <s v="04"/>
    <s v="19"/>
    <s v="0793819"/>
    <s v="0409-7938-19"/>
    <m/>
    <x v="62"/>
    <x v="0"/>
    <x v="0"/>
    <n v="2"/>
    <n v="10"/>
    <n v="10"/>
    <d v="2018-06-15T00:00:00"/>
    <s v="IM0659"/>
    <n v="5"/>
    <s v=""/>
    <x v="22"/>
  </r>
  <r>
    <n v="69"/>
    <s v=""/>
    <s v="1,000 mL"/>
    <s v="0990-7941-09"/>
    <s v="A - Austin Release"/>
    <s v="Both -Life Care, A009"/>
    <s v=""/>
    <s v="079410449"/>
    <s v="079410449"/>
    <s v="07941"/>
    <s v="0794104"/>
    <s v="04"/>
    <s v="09"/>
    <s v="0794109"/>
    <s v="0409-7941-09"/>
    <m/>
    <x v="63"/>
    <x v="0"/>
    <x v="2"/>
    <n v="3"/>
    <n v="12"/>
    <n v="13"/>
    <d v="2018-07-06T00:00:00"/>
    <s v="IM0168"/>
    <n v="26"/>
    <s v=""/>
    <x v="20"/>
  </r>
  <r>
    <n v="70"/>
    <s v=""/>
    <s v="1,000 mL"/>
    <s v="0990-7941-09"/>
    <s v="B - Rocky Mount Release"/>
    <s v="Both -Life Care, A009"/>
    <s v="Low"/>
    <s v="079410449"/>
    <s v="079410449"/>
    <s v="07941"/>
    <s v="0794104"/>
    <s v="04"/>
    <s v="09"/>
    <s v="0794109"/>
    <s v="0409-7941-09"/>
    <s v="N/A"/>
    <x v="63"/>
    <x v="1"/>
    <x v="2"/>
    <n v="3"/>
    <n v="12"/>
    <n v="13"/>
    <d v="2018-07-06T00:00:00"/>
    <s v="IM0168"/>
    <n v="26"/>
    <s v=""/>
    <x v="20"/>
  </r>
  <r>
    <n v="71"/>
    <s v=" "/>
    <m/>
    <s v=" "/>
    <s v="A - Austin Release"/>
    <s v="Austin"/>
    <s v="N/A"/>
    <s v="079411349"/>
    <s v="079411349"/>
    <s v="07941"/>
    <s v="0794113"/>
    <s v="13"/>
    <s v="NA"/>
    <s v=" "/>
    <s v="DIN Number"/>
    <m/>
    <x v="63"/>
    <x v="0"/>
    <x v="2"/>
    <n v="3"/>
    <n v="12"/>
    <n v="13"/>
    <d v="2018-07-06T00:00:00"/>
    <s v="IM1397"/>
    <n v="14"/>
    <s v=""/>
    <x v="8"/>
  </r>
  <r>
    <n v="72"/>
    <s v=""/>
    <s v="1,000 mL"/>
    <s v="0990-7953-09"/>
    <s v="A - Austin Release"/>
    <s v="Both - Lifecare, A010"/>
    <s v=""/>
    <s v="079530449"/>
    <s v="079530449"/>
    <s v="07953"/>
    <s v="0795304"/>
    <s v="04"/>
    <s v="09"/>
    <s v="0795309"/>
    <s v="0409-7953-09"/>
    <m/>
    <x v="64"/>
    <x v="0"/>
    <x v="2"/>
    <n v="3"/>
    <n v="11"/>
    <n v="14"/>
    <d v="2018-07-13T00:00:00"/>
    <s v="IM0611"/>
    <n v="49"/>
    <s v=""/>
    <x v="21"/>
  </r>
  <r>
    <n v="73"/>
    <s v=""/>
    <s v="1,000 mL"/>
    <s v="0990-7953-09"/>
    <s v="B - Rocky Mount Release"/>
    <s v="Both - Lifecare,A010"/>
    <s v="High"/>
    <s v="079530449"/>
    <s v="079530449"/>
    <s v="07953"/>
    <s v="0795304"/>
    <s v="04"/>
    <s v="09"/>
    <s v="0795309"/>
    <s v="0409-7953-09"/>
    <s v="N/A"/>
    <x v="64"/>
    <x v="1"/>
    <x v="2"/>
    <n v="3"/>
    <n v="11"/>
    <n v="14"/>
    <d v="2018-07-13T00:00:00"/>
    <s v="IM0611"/>
    <n v="49"/>
    <s v=""/>
    <x v="21"/>
  </r>
  <r>
    <n v="74"/>
    <s v=""/>
    <s v="250 mL"/>
    <s v="0990-7953-02"/>
    <s v="A - Austin Release"/>
    <s v="Austin"/>
    <s v="N/A"/>
    <s v="079530463"/>
    <s v="079530463"/>
    <s v="07953"/>
    <s v="0795304"/>
    <s v="04"/>
    <s v="02"/>
    <s v="0795302"/>
    <s v="0409-7953-02"/>
    <s v="079530453"/>
    <x v="65"/>
    <x v="0"/>
    <x v="1"/>
    <n v="1"/>
    <n v="8"/>
    <n v="6"/>
    <d v="2018-04-27T00:00:00"/>
    <s v="IM0612"/>
    <n v="20"/>
    <s v=""/>
    <x v="21"/>
  </r>
  <r>
    <n v="75"/>
    <s v=""/>
    <m/>
    <s v=" "/>
    <s v="A - Austin Release"/>
    <s v="Austin"/>
    <s v="N/A"/>
    <s v="079531349"/>
    <s v="079531349"/>
    <s v="07953"/>
    <s v="0795313"/>
    <s v="13"/>
    <s v="NA"/>
    <s v=" "/>
    <s v="DIN Number"/>
    <m/>
    <x v="66"/>
    <x v="0"/>
    <x v="2"/>
    <n v="3"/>
    <n v="12"/>
    <n v="13"/>
    <d v="2018-07-06T00:00:00"/>
    <s v="IM1560"/>
    <n v="28"/>
    <s v=""/>
    <x v="8"/>
  </r>
  <r>
    <n v="76"/>
    <s v=""/>
    <s v="1,000 mL"/>
    <s v="0990-7967-09"/>
    <s v="A - Austin Release"/>
    <s v="Both -Life Care, A008"/>
    <s v=""/>
    <s v="079670449"/>
    <s v="079670449"/>
    <s v="07967"/>
    <s v="0796704"/>
    <s v="04"/>
    <s v="09"/>
    <s v="0796709"/>
    <s v="0409-7967-09"/>
    <m/>
    <x v="67"/>
    <x v="0"/>
    <x v="2"/>
    <n v="3"/>
    <n v="12"/>
    <n v="13"/>
    <d v="2018-07-06T00:00:00"/>
    <s v="IM0336"/>
    <n v="38"/>
    <s v=""/>
    <x v="23"/>
  </r>
  <r>
    <n v="77"/>
    <s v=""/>
    <s v="1,000 mL"/>
    <s v="0990-7967-09"/>
    <s v="B - Rocky Mount Release"/>
    <s v="Both -Life Care, A008"/>
    <s v="Low"/>
    <s v="079670449"/>
    <s v="079670449"/>
    <s v="07967"/>
    <s v="0796704"/>
    <s v="04"/>
    <s v="09"/>
    <s v="0796709"/>
    <s v="0409-7967-09"/>
    <s v="N/A"/>
    <x v="67"/>
    <x v="1"/>
    <x v="2"/>
    <n v="3"/>
    <n v="12"/>
    <n v="13"/>
    <d v="2018-07-06T00:00:00"/>
    <s v="IM0336"/>
    <n v="38"/>
    <s v=""/>
    <x v="23"/>
  </r>
  <r>
    <n v="78"/>
    <s v=""/>
    <m/>
    <s v=" "/>
    <s v="A - Austin Release"/>
    <s v="Austin"/>
    <s v="N/A"/>
    <s v="079671389"/>
    <s v="079671389"/>
    <s v="07967"/>
    <s v="0796713"/>
    <s v="13"/>
    <s v="NA"/>
    <s v=" "/>
    <s v="DIN Number"/>
    <m/>
    <x v="68"/>
    <x v="0"/>
    <x v="0"/>
    <n v="2"/>
    <n v="9"/>
    <n v="9"/>
    <d v="2018-06-01T00:00:00"/>
    <s v="IM1668"/>
    <n v="6"/>
    <s v=""/>
    <x v="8"/>
  </r>
  <r>
    <n v="79"/>
    <s v=""/>
    <s v="2,000 mL"/>
    <s v="0990-7972-07"/>
    <s v="A - Austin Release"/>
    <s v="Austin"/>
    <s v="N/A"/>
    <s v="079720417"/>
    <s v="079720417"/>
    <s v="07972"/>
    <s v="0797204"/>
    <s v="04"/>
    <s v="07"/>
    <s v="0797207"/>
    <s v="0409-7972-07"/>
    <m/>
    <x v="69"/>
    <x v="0"/>
    <x v="0"/>
    <n v="2"/>
    <n v="4"/>
    <n v="4"/>
    <d v="2018-04-06T00:00:00"/>
    <s v="IM1153"/>
    <n v="5"/>
    <s v=""/>
    <x v="24"/>
  </r>
  <r>
    <n v="80"/>
    <s v=""/>
    <s v="3,000 mL"/>
    <s v="0990-7972-08"/>
    <s v="A - Austin Release"/>
    <s v="Austin"/>
    <s v="N/A"/>
    <s v="079720418"/>
    <s v="079720418"/>
    <s v="07972"/>
    <s v="0797204"/>
    <s v="04"/>
    <s v="08"/>
    <s v="0797208"/>
    <s v="0409-7972-08"/>
    <m/>
    <x v="70"/>
    <x v="0"/>
    <x v="0"/>
    <n v="2"/>
    <n v="4"/>
    <n v="4"/>
    <d v="2018-04-06T00:00:00"/>
    <s v="IM1154"/>
    <n v="11"/>
    <s v=""/>
    <x v="25"/>
  </r>
  <r>
    <n v="81"/>
    <s v=""/>
    <s v="1,000 mL"/>
    <s v="0990-7972-05"/>
    <s v="A - Austin Release"/>
    <s v="Austin"/>
    <s v="N/A"/>
    <s v="079720489"/>
    <s v="079720489"/>
    <s v="07972"/>
    <s v="0797204"/>
    <s v="04"/>
    <s v="05"/>
    <s v="0797205"/>
    <s v="0409-7972-05"/>
    <m/>
    <x v="71"/>
    <x v="0"/>
    <x v="0"/>
    <n v="2"/>
    <n v="10"/>
    <n v="10"/>
    <d v="2018-06-15T00:00:00"/>
    <s v="IM1152"/>
    <n v="6"/>
    <s v=""/>
    <x v="24"/>
  </r>
  <r>
    <n v="82"/>
    <s v=""/>
    <m/>
    <s v="N/A"/>
    <s v="A - Austin Release"/>
    <s v="Austin"/>
    <s v="N/A"/>
    <s v="079721318"/>
    <s v="079721318"/>
    <s v="07972"/>
    <s v="0797213"/>
    <s v="13"/>
    <s v="NA"/>
    <s v=" "/>
    <s v="DIN Number"/>
    <m/>
    <x v="72"/>
    <x v="0"/>
    <x v="0"/>
    <n v="2"/>
    <n v="4"/>
    <n v="4"/>
    <d v="2018-04-06T00:00:00"/>
    <s v="IM1356"/>
    <n v="2"/>
    <s v=""/>
    <x v="8"/>
  </r>
  <r>
    <n v="83"/>
    <s v=" "/>
    <m/>
    <s v=" "/>
    <s v="A - Austin Release"/>
    <s v="Austin"/>
    <s v="N/A"/>
    <s v="079721389"/>
    <s v="079721389"/>
    <s v="07972"/>
    <s v="0797213"/>
    <s v="13"/>
    <s v="NA"/>
    <s v=" "/>
    <s v="DIN Number"/>
    <m/>
    <x v="73"/>
    <x v="0"/>
    <x v="0"/>
    <n v="2"/>
    <n v="10"/>
    <n v="10"/>
    <d v="2018-06-15T00:00:00"/>
    <s v="IM1360"/>
    <n v="6"/>
    <s v=""/>
    <x v="8"/>
  </r>
  <r>
    <n v="84"/>
    <s v=""/>
    <s v="2,000 mL"/>
    <s v="0990-7973-07"/>
    <s v="A - Austin Release"/>
    <s v="Austin"/>
    <s v="N/A"/>
    <s v="079730417"/>
    <s v="079730417"/>
    <s v="07973"/>
    <s v="0797304"/>
    <s v="04"/>
    <s v="07"/>
    <s v="0797307"/>
    <s v="0409-7973-07"/>
    <m/>
    <x v="74"/>
    <x v="0"/>
    <x v="0"/>
    <n v="2"/>
    <n v="4"/>
    <n v="4"/>
    <d v="2018-04-06T00:00:00"/>
    <s v="IM1466"/>
    <n v="8"/>
    <s v=""/>
    <x v="26"/>
  </r>
  <r>
    <n v="85"/>
    <s v=""/>
    <s v="3,000 mL"/>
    <s v="0990-7973-08"/>
    <s v="A - Austin Release"/>
    <s v="Austin"/>
    <s v="N/A"/>
    <s v="079730418"/>
    <s v="079730418"/>
    <s v="07973"/>
    <s v="0797304"/>
    <s v="04"/>
    <s v="08"/>
    <s v="0797308"/>
    <s v="0409-7973-08"/>
    <m/>
    <x v="75"/>
    <x v="0"/>
    <x v="0"/>
    <n v="2"/>
    <n v="4"/>
    <n v="4"/>
    <d v="2018-04-06T00:00:00"/>
    <s v="IM1467"/>
    <n v="8"/>
    <s v=""/>
    <x v="26"/>
  </r>
  <r>
    <n v="86"/>
    <s v=""/>
    <s v="1,000 mL"/>
    <s v="0990-7973-05"/>
    <s v="A - Austin Release"/>
    <s v="Austin"/>
    <s v="N/A"/>
    <s v="079730489"/>
    <s v="079730489"/>
    <s v="07973"/>
    <s v="0797304"/>
    <s v="04"/>
    <s v="05"/>
    <s v="0797305"/>
    <s v="0409-7973-05"/>
    <m/>
    <x v="76"/>
    <x v="0"/>
    <x v="0"/>
    <n v="2"/>
    <n v="10"/>
    <n v="10"/>
    <d v="2018-06-15T00:00:00"/>
    <s v="IM1468"/>
    <n v="6"/>
    <s v=""/>
    <x v="26"/>
  </r>
  <r>
    <n v="87"/>
    <s v=" "/>
    <m/>
    <s v="N/A"/>
    <s v="A - Austin Release"/>
    <s v="Austin"/>
    <s v="N/A"/>
    <s v="079731318"/>
    <s v="079731318"/>
    <s v="07973"/>
    <s v="0797313"/>
    <s v="13"/>
    <s v="NA"/>
    <s v=" "/>
    <s v="DIN Number"/>
    <m/>
    <x v="77"/>
    <x v="0"/>
    <x v="0"/>
    <n v="2"/>
    <n v="4"/>
    <n v="4"/>
    <d v="2018-04-06T00:00:00"/>
    <s v="IM1363"/>
    <n v="5"/>
    <s v=""/>
    <x v="8"/>
  </r>
  <r>
    <n v="88"/>
    <s v=" "/>
    <m/>
    <s v=" "/>
    <s v="A - Austin Release"/>
    <s v="Austin"/>
    <s v="N/A"/>
    <s v="079731389"/>
    <s v="079731389"/>
    <s v="07973"/>
    <s v="0797313"/>
    <s v="13"/>
    <s v="NA"/>
    <s v=" "/>
    <s v="DIN Number"/>
    <m/>
    <x v="78"/>
    <x v="0"/>
    <x v="0"/>
    <n v="2"/>
    <n v="10"/>
    <n v="10"/>
    <d v="2018-06-15T00:00:00"/>
    <s v="IM1361"/>
    <n v="6"/>
    <s v=""/>
    <x v="8"/>
  </r>
  <r>
    <n v="89"/>
    <s v=""/>
    <s v="3,000 mL"/>
    <s v="0990-7974-08"/>
    <s v="A - Austin Release"/>
    <s v="Austin"/>
    <s v="N/A"/>
    <s v="079740418"/>
    <s v="079740418"/>
    <s v="07974"/>
    <s v="0797404"/>
    <s v="04"/>
    <s v="08"/>
    <s v="0797408"/>
    <s v="0409-7974-08"/>
    <m/>
    <x v="79"/>
    <x v="0"/>
    <x v="0"/>
    <n v="2"/>
    <n v="4"/>
    <n v="4"/>
    <d v="2018-04-06T00:00:00"/>
    <s v="IM1453"/>
    <n v="4"/>
    <s v=""/>
    <x v="27"/>
  </r>
  <r>
    <n v="90"/>
    <s v=" "/>
    <m/>
    <s v=" "/>
    <s v="A - Austin Release"/>
    <s v="Austin"/>
    <s v="N/A"/>
    <s v="079741318"/>
    <s v="079741318"/>
    <s v="07974"/>
    <s v="0797413"/>
    <s v="13"/>
    <s v="NA"/>
    <s v=" "/>
    <s v="DIN Number"/>
    <m/>
    <x v="80"/>
    <x v="0"/>
    <x v="0"/>
    <n v="2"/>
    <n v="4"/>
    <n v="4"/>
    <d v="2018-04-06T00:00:00"/>
    <s v="IM1362"/>
    <n v="5"/>
    <s v=""/>
    <x v="8"/>
  </r>
  <r>
    <n v="91"/>
    <s v=""/>
    <s v="3,000 mL"/>
    <s v="0990-7981-08"/>
    <s v="A - Austin Release"/>
    <s v="Austin"/>
    <s v="N/A"/>
    <s v="079810418"/>
    <s v="079810418"/>
    <s v="07981"/>
    <s v="0798104"/>
    <s v="04"/>
    <s v="08"/>
    <s v="0798108"/>
    <s v="0409-7981-08"/>
    <m/>
    <x v="81"/>
    <x v="0"/>
    <x v="0"/>
    <n v="2"/>
    <n v="4"/>
    <n v="4"/>
    <d v="2018-04-06T00:00:00"/>
    <s v="IM1343"/>
    <n v="8"/>
    <s v=""/>
    <x v="28"/>
  </r>
  <r>
    <n v="92"/>
    <s v=" "/>
    <m/>
    <s v="N/A"/>
    <s v="A - Austin Release"/>
    <s v="Austin"/>
    <s v="N/A"/>
    <s v="079811318"/>
    <s v="079811318"/>
    <s v="07981"/>
    <s v="0798113"/>
    <s v="13"/>
    <s v="NA"/>
    <s v=" "/>
    <s v="DIN Number"/>
    <m/>
    <x v="82"/>
    <x v="0"/>
    <x v="0"/>
    <n v="2"/>
    <n v="4"/>
    <n v="4"/>
    <d v="2018-04-06T00:00:00"/>
    <s v="IM1364"/>
    <n v="5"/>
    <s v=""/>
    <x v="8"/>
  </r>
  <r>
    <n v="93"/>
    <s v=""/>
    <s v="150 mL"/>
    <s v="0990-7983-61"/>
    <s v="A - Austin Release"/>
    <s v="Austin"/>
    <s v="N/A"/>
    <s v="079830415"/>
    <s v="079830415"/>
    <s v="07983"/>
    <s v="0798304"/>
    <s v="04"/>
    <s v="61"/>
    <s v="0798361"/>
    <s v="0409-7983-61"/>
    <m/>
    <x v="83"/>
    <x v="0"/>
    <x v="1"/>
    <n v="1"/>
    <n v="8"/>
    <n v="6"/>
    <d v="2018-04-27T00:00:00"/>
    <s v="IM0134"/>
    <n v="9"/>
    <s v=""/>
    <x v="15"/>
  </r>
  <r>
    <n v="94"/>
    <s v=""/>
    <s v="1,000 mL"/>
    <s v="0990-7983-09"/>
    <s v="A - Austin Release"/>
    <s v="Both - Lifecare,A014"/>
    <s v=""/>
    <s v="079830449"/>
    <s v="079830449"/>
    <s v="07983"/>
    <s v="0798304"/>
    <s v="04"/>
    <s v="09"/>
    <s v="0798309"/>
    <s v="0409-7983-09"/>
    <m/>
    <x v="84"/>
    <x v="0"/>
    <x v="2"/>
    <n v="3"/>
    <n v="11"/>
    <n v="14"/>
    <d v="2018-07-13T00:00:00"/>
    <s v="IM0131"/>
    <n v="28"/>
    <s v=""/>
    <x v="15"/>
  </r>
  <r>
    <n v="95"/>
    <s v=""/>
    <s v="500 mL"/>
    <s v="0990-7983-55"/>
    <s v="A - Austin Release"/>
    <s v="Austin"/>
    <s v="N/A"/>
    <s v="079830457"/>
    <s v="079830457"/>
    <s v="07983"/>
    <s v="0798304"/>
    <s v="04"/>
    <s v="55"/>
    <s v="0798355"/>
    <s v="0409-7983-55"/>
    <m/>
    <x v="85"/>
    <x v="0"/>
    <x v="0"/>
    <n v="2"/>
    <n v="10"/>
    <n v="10"/>
    <d v="2018-06-15T00:00:00"/>
    <s v="IM0133"/>
    <n v="8"/>
    <s v=""/>
    <x v="15"/>
  </r>
  <r>
    <n v="96"/>
    <s v=""/>
    <s v="250 mL"/>
    <s v="0990-7983-02"/>
    <s v="A - Austin Release"/>
    <s v="Both - Part Fill, A012"/>
    <s v="N/A"/>
    <s v="079830463"/>
    <s v="079830463"/>
    <s v="07983"/>
    <s v="0798304"/>
    <s v="04"/>
    <s v="02"/>
    <s v="0798302"/>
    <s v="0409-7983-02"/>
    <s v="079830456"/>
    <x v="86"/>
    <x v="0"/>
    <x v="1"/>
    <n v="1"/>
    <n v="3"/>
    <n v="2"/>
    <d v="2018-03-30T00:00:00"/>
    <s v="IM0135"/>
    <n v="32"/>
    <s v=""/>
    <x v="15"/>
  </r>
  <r>
    <n v="97"/>
    <s v=""/>
    <m/>
    <s v=" "/>
    <s v="A - Austin Release"/>
    <s v="Austin"/>
    <s v="N/A"/>
    <s v="079831349"/>
    <s v="079831349"/>
    <s v="07983"/>
    <s v="0798313"/>
    <s v="13"/>
    <s v="NA"/>
    <s v=" "/>
    <s v="DIN Number"/>
    <m/>
    <x v="87"/>
    <x v="0"/>
    <x v="2"/>
    <n v="3"/>
    <n v="12"/>
    <n v="13"/>
    <d v="2018-07-06T00:00:00"/>
    <s v="IM1394"/>
    <n v="28"/>
    <s v=""/>
    <x v="8"/>
  </r>
  <r>
    <n v="98"/>
    <s v=" "/>
    <m/>
    <s v=" "/>
    <s v="A - Austin Release"/>
    <s v="Austin"/>
    <s v="N/A"/>
    <s v="079831357"/>
    <s v="079831357"/>
    <s v="07983"/>
    <s v="0798313"/>
    <s v="13"/>
    <s v="NA"/>
    <s v=" "/>
    <s v="DIN Number"/>
    <m/>
    <x v="88"/>
    <x v="0"/>
    <x v="0"/>
    <n v="2"/>
    <n v="10"/>
    <n v="10"/>
    <d v="2018-06-15T00:00:00"/>
    <s v="IM1667"/>
    <n v="7"/>
    <s v=""/>
    <x v="8"/>
  </r>
  <r>
    <n v="99"/>
    <s v=" "/>
    <s v="250 mL"/>
    <s v="N/A"/>
    <s v="A - Austin Release"/>
    <s v="Austin"/>
    <s v="N/A"/>
    <s v="079831363"/>
    <s v="079831363"/>
    <s v="07983"/>
    <s v="0798313"/>
    <s v="13"/>
    <s v="NA"/>
    <s v="07983225"/>
    <s v="DIN  00037842"/>
    <s v="079831366"/>
    <x v="89"/>
    <x v="0"/>
    <x v="1"/>
    <n v="1"/>
    <n v="2"/>
    <n v="2"/>
    <d v="2018-03-23T00:00:00"/>
    <s v="IM1463"/>
    <n v="12"/>
    <s v=""/>
    <x v="8"/>
  </r>
  <r>
    <n v="100"/>
    <s v=""/>
    <s v="25 mL"/>
    <s v="0990-7984-20"/>
    <s v="A - Austin Release"/>
    <s v="Austin"/>
    <s v="N/A"/>
    <n v="79840430"/>
    <s v="079840430"/>
    <s v="07984"/>
    <s v="0798404"/>
    <s v="04"/>
    <s v="20"/>
    <s v="0798420"/>
    <s v="0409-7984-20"/>
    <s v="079840452"/>
    <x v="90"/>
    <x v="0"/>
    <x v="1"/>
    <n v="1"/>
    <n v="7"/>
    <n v="5"/>
    <d v="2018-04-13T00:00:00"/>
    <s v="IM0148"/>
    <n v="12"/>
    <s v="QWR-0164"/>
    <x v="15"/>
  </r>
  <r>
    <n v="101"/>
    <s v=""/>
    <s v="100 mL"/>
    <s v="0990-7984-23"/>
    <s v="A - Austin Release"/>
    <s v="Austin"/>
    <s v="N/A"/>
    <s v="079840433"/>
    <s v="079840433"/>
    <s v="07984"/>
    <s v="0798404"/>
    <s v="04"/>
    <s v="23"/>
    <s v="0798423"/>
    <s v="0409-7984-23"/>
    <s v="079840454"/>
    <x v="91"/>
    <x v="0"/>
    <x v="1"/>
    <n v="1"/>
    <n v="3"/>
    <n v="5"/>
    <d v="2018-03-30T00:00:00"/>
    <s v="IM0149"/>
    <n v="20"/>
    <s v="QWR-0356"/>
    <x v="15"/>
  </r>
  <r>
    <n v="102"/>
    <s v=""/>
    <s v="50 mL"/>
    <s v="0990-7984-36"/>
    <s v="A - Austin Release"/>
    <s v="Austin"/>
    <s v="N/A"/>
    <s v="079840446"/>
    <s v="079840446"/>
    <s v="07984"/>
    <s v="0798404"/>
    <s v="04"/>
    <s v="36"/>
    <s v="0798436"/>
    <s v="0409-7984-36"/>
    <s v="079840455"/>
    <x v="92"/>
    <x v="0"/>
    <x v="1"/>
    <n v="1"/>
    <n v="7"/>
    <n v="5"/>
    <d v="2018-04-13T00:00:00"/>
    <s v="IM0150"/>
    <n v="21"/>
    <s v=""/>
    <x v="15"/>
  </r>
  <r>
    <n v="103"/>
    <s v=""/>
    <s v="100 mL"/>
    <s v="0990-7984-37"/>
    <s v="A - Austin Release"/>
    <s v="Austin"/>
    <s v="N/A"/>
    <s v="079840447"/>
    <s v="079840447"/>
    <s v="07984"/>
    <s v="0798404"/>
    <s v="04"/>
    <s v="37"/>
    <s v="0798437"/>
    <s v="0409-7984-37"/>
    <s v="079840456"/>
    <x v="91"/>
    <x v="0"/>
    <x v="1"/>
    <n v="1"/>
    <n v="3"/>
    <n v="2"/>
    <d v="2018-03-30T00:00:00"/>
    <s v="IM0151"/>
    <n v="20"/>
    <s v=""/>
    <x v="15"/>
  </r>
  <r>
    <n v="104"/>
    <s v=""/>
    <s v="50 mL"/>
    <s v="0990-7984-13"/>
    <s v="A - Austin Release"/>
    <s v="Austin"/>
    <s v="N/A"/>
    <s v="079840492"/>
    <s v="079840492"/>
    <s v="07984"/>
    <s v="0798404"/>
    <s v="04"/>
    <s v="13"/>
    <s v="0798413"/>
    <s v="0409-7984-13"/>
    <s v="079840457"/>
    <x v="93"/>
    <x v="0"/>
    <x v="1"/>
    <n v="1"/>
    <n v="7"/>
    <n v="5"/>
    <d v="2018-04-13T00:00:00"/>
    <s v="IM0147"/>
    <n v="20"/>
    <s v="QWR-0289"/>
    <x v="15"/>
  </r>
  <r>
    <n v="105"/>
    <s v=" "/>
    <m/>
    <s v=" "/>
    <s v="A - Austin Release"/>
    <s v="Austin"/>
    <s v="N/A"/>
    <s v="079841330"/>
    <s v="079841330"/>
    <s v="07984"/>
    <s v="0798413"/>
    <s v="13"/>
    <s v="NA"/>
    <s v=" "/>
    <s v="DIN Number"/>
    <s v="079841352"/>
    <x v="94"/>
    <x v="0"/>
    <x v="1"/>
    <n v="1"/>
    <n v="8"/>
    <n v="6"/>
    <d v="2018-04-27T00:00:00"/>
    <s v="IM1494"/>
    <n v="12"/>
    <s v=""/>
    <x v="8"/>
  </r>
  <r>
    <n v="106"/>
    <s v=""/>
    <m/>
    <s v=" "/>
    <s v="A - Austin Release"/>
    <s v="Austin"/>
    <s v="N/A"/>
    <s v="079841346"/>
    <s v="079841346"/>
    <s v="07984"/>
    <s v="0798413"/>
    <s v="13"/>
    <s v="NA"/>
    <s v=" "/>
    <s v="DIN Number"/>
    <s v="079841353"/>
    <x v="95"/>
    <x v="0"/>
    <x v="1"/>
    <n v="1"/>
    <n v="8"/>
    <n v="6"/>
    <d v="2018-04-27T00:00:00"/>
    <s v="IM1493"/>
    <n v="12"/>
    <s v=""/>
    <x v="8"/>
  </r>
  <r>
    <n v="107"/>
    <s v=" "/>
    <s v="100 mL"/>
    <s v="N/A"/>
    <s v="A - Austin Release"/>
    <s v="Austin"/>
    <s v="N/A"/>
    <s v="079841347"/>
    <s v="079841347"/>
    <s v="07984"/>
    <s v="0798413"/>
    <s v="13"/>
    <s v="NA"/>
    <s v="07984853"/>
    <s v="DIN  00037842"/>
    <s v="079841354"/>
    <x v="96"/>
    <x v="0"/>
    <x v="1"/>
    <n v="1"/>
    <n v="2"/>
    <n v="2"/>
    <d v="2018-03-23T00:00:00"/>
    <s v="IM1491"/>
    <n v="20"/>
    <s v=""/>
    <x v="8"/>
  </r>
  <r>
    <n v="108"/>
    <s v=""/>
    <s v="1,000 mL"/>
    <s v="0990-7985-09"/>
    <s v="A - Austin Release"/>
    <s v="Both - Lifecare,A015"/>
    <s v=""/>
    <s v="079850449"/>
    <s v="079850449"/>
    <s v="07985"/>
    <s v="0798504"/>
    <s v="04"/>
    <s v="09"/>
    <s v="0798509"/>
    <s v="0409-7985-09"/>
    <m/>
    <x v="97"/>
    <x v="0"/>
    <x v="2"/>
    <n v="3"/>
    <n v="12"/>
    <n v="14"/>
    <d v="2018-07-13T00:00:00"/>
    <s v="IM0171"/>
    <n v="26"/>
    <s v=""/>
    <x v="15"/>
  </r>
  <r>
    <n v="109"/>
    <s v=""/>
    <s v="1,000 mL"/>
    <s v="0990-7985-09"/>
    <s v="B - Rocky Mount Release"/>
    <s v="Both - Lifecare,A015"/>
    <s v="Low"/>
    <s v="079850449"/>
    <s v="079850449"/>
    <s v="07985"/>
    <s v="0798504"/>
    <s v="04"/>
    <s v="09"/>
    <s v="0798509"/>
    <s v="0409-7985-09"/>
    <s v="N/A"/>
    <x v="97"/>
    <x v="1"/>
    <x v="2"/>
    <n v="3"/>
    <n v="12"/>
    <n v="14"/>
    <d v="2018-07-13T00:00:00"/>
    <s v="IM0171"/>
    <n v="26"/>
    <s v=""/>
    <x v="15"/>
  </r>
  <r>
    <n v="110"/>
    <s v=""/>
    <s v="250 mL"/>
    <s v="0990-7985-02"/>
    <s v="A - Austin Release"/>
    <s v="Austin"/>
    <s v="N/A"/>
    <s v="079850463"/>
    <s v="079850463"/>
    <s v="07985"/>
    <s v="0798504"/>
    <s v="04"/>
    <s v="02"/>
    <s v="0798502"/>
    <s v="0409-7985-02"/>
    <s v="079850453"/>
    <x v="98"/>
    <x v="0"/>
    <x v="1"/>
    <n v="1"/>
    <n v="3"/>
    <n v="2"/>
    <d v="2018-03-30T00:00:00"/>
    <s v="IM0172"/>
    <n v="12"/>
    <s v=""/>
    <x v="15"/>
  </r>
  <r>
    <n v="111"/>
    <s v=""/>
    <m/>
    <s v=" "/>
    <s v="A - Austin Release"/>
    <s v="Austin"/>
    <s v="N/A"/>
    <s v="079851349"/>
    <s v="079851349"/>
    <s v="07985"/>
    <s v="0798513"/>
    <s v="13"/>
    <s v="NA"/>
    <s v=" "/>
    <s v="DIN Number"/>
    <m/>
    <x v="99"/>
    <x v="0"/>
    <x v="2"/>
    <n v="3"/>
    <n v="12"/>
    <n v="14"/>
    <d v="2018-07-13T00:00:00"/>
    <s v="IM1376"/>
    <n v="14"/>
    <s v=""/>
    <x v="8"/>
  </r>
  <r>
    <n v="112"/>
    <s v=""/>
    <s v="1,000 mL"/>
    <s v="0990-7990-09"/>
    <s v="A - Austin Release"/>
    <s v="Both - Lifecare,A011"/>
    <s v=""/>
    <s v="079900449"/>
    <s v="079900449"/>
    <s v="07990"/>
    <s v="0799004"/>
    <s v="04"/>
    <s v="09"/>
    <s v="0799009"/>
    <s v="0409-7990-09"/>
    <m/>
    <x v="100"/>
    <x v="0"/>
    <x v="2"/>
    <n v="3"/>
    <n v="12"/>
    <n v="14"/>
    <d v="2018-07-13T00:00:00"/>
    <s v="IM1258"/>
    <n v="16"/>
    <s v=""/>
    <x v="29"/>
  </r>
  <r>
    <n v="113"/>
    <s v=""/>
    <s v="1,000 mL"/>
    <s v="0990-7990-09"/>
    <s v="B - Rocky Mount Release"/>
    <s v="Both - Lifecare,A011"/>
    <s v="Low"/>
    <s v="079900449"/>
    <s v="079900449"/>
    <s v="07990"/>
    <s v="0799004"/>
    <s v="04"/>
    <s v="09"/>
    <s v="0799009"/>
    <s v="0409-7990-09"/>
    <s v="N/A"/>
    <x v="100"/>
    <x v="1"/>
    <x v="2"/>
    <n v="3"/>
    <n v="12"/>
    <n v="14"/>
    <d v="2018-07-13T00:00:00"/>
    <s v="IM1258"/>
    <n v="16"/>
    <s v=""/>
    <x v="29"/>
  </r>
  <r>
    <n v="114"/>
    <s v=" "/>
    <m/>
    <s v=" "/>
    <s v="A - Austin Release"/>
    <s v="Austin"/>
    <s v="N/A"/>
    <s v="079901349"/>
    <s v="079901349"/>
    <s v="07990"/>
    <s v="0799013"/>
    <s v="13"/>
    <s v="NA"/>
    <s v=" "/>
    <s v="DIN Number"/>
    <m/>
    <x v="101"/>
    <x v="0"/>
    <x v="2"/>
    <n v="3"/>
    <n v="12"/>
    <n v="14"/>
    <d v="2018-07-13T00:00:00"/>
    <s v="IM1377"/>
    <n v="14"/>
    <s v=""/>
    <x v="8"/>
  </r>
  <r>
    <n v="115"/>
    <s v=""/>
    <s v="500 mL Fill in 1,000 mL"/>
    <s v="0990-8004-15"/>
    <s v="A - Austin Release"/>
    <s v="Austin"/>
    <s v="N/A"/>
    <s v="080040493"/>
    <s v="080040493"/>
    <s v="08004"/>
    <s v="0800404"/>
    <s v="04"/>
    <s v="15"/>
    <s v="0800415"/>
    <s v="0409-8004-15"/>
    <m/>
    <x v="102"/>
    <x v="0"/>
    <x v="1"/>
    <n v="2"/>
    <n v="8"/>
    <n v="10"/>
    <d v="2018-06-15T00:00:00"/>
    <s v="IM0660"/>
    <n v="5"/>
    <s v="QWR-0198"/>
    <x v="18"/>
  </r>
  <r>
    <n v="116"/>
    <s v=""/>
    <s v="500 mL"/>
    <s v="0990-4178-03"/>
    <s v="A - Austin Release"/>
    <s v="Austin"/>
    <s v="N/A"/>
    <s v="041780411"/>
    <s v="041780411"/>
    <s v="04178"/>
    <s v="0417804"/>
    <s v="04"/>
    <s v="03"/>
    <s v="0417803"/>
    <s v="0409-4178-03"/>
    <m/>
    <x v="103"/>
    <x v="0"/>
    <x v="0"/>
    <n v="2"/>
    <n v="9"/>
    <n v="9"/>
    <d v="2018-06-01T00:00:00"/>
    <s v="IM0735"/>
    <n v="5"/>
    <s v=""/>
    <x v="30"/>
  </r>
  <r>
    <n v="117"/>
    <s v=""/>
    <s v="500 mL"/>
    <s v="0990-4187-03"/>
    <s v="A - Austin Release"/>
    <s v="Austin"/>
    <s v="N/A"/>
    <s v="041870411"/>
    <s v="041870411"/>
    <s v="04187"/>
    <s v="0418704"/>
    <s v="04"/>
    <s v="03"/>
    <s v="0418703"/>
    <s v="0409-4187-03"/>
    <m/>
    <x v="104"/>
    <x v="0"/>
    <x v="0"/>
    <n v="2"/>
    <n v="9"/>
    <n v="9"/>
    <d v="2018-06-01T00:00:00"/>
    <s v="IM0294"/>
    <n v="5"/>
    <s v=""/>
    <x v="31"/>
  </r>
  <r>
    <n v="118"/>
    <s v=""/>
    <s v="500 mL"/>
    <s v="0990-4191-03"/>
    <s v="A - Austin Release"/>
    <s v="Austin"/>
    <s v="N/A"/>
    <s v="041910411"/>
    <s v="041910411"/>
    <s v="04191"/>
    <s v="0419104"/>
    <s v="04"/>
    <s v="03"/>
    <s v="0419103"/>
    <s v="0409-4191-03"/>
    <m/>
    <x v="105"/>
    <x v="0"/>
    <x v="0"/>
    <n v="2"/>
    <n v="9"/>
    <n v="9"/>
    <d v="2018-06-01T00:00:00"/>
    <s v="IM0296"/>
    <n v="5"/>
    <s v=""/>
    <x v="4"/>
  </r>
  <r>
    <n v="119"/>
    <s v=" "/>
    <m/>
    <s v=" "/>
    <s v="A - Austin Release"/>
    <s v="Austin"/>
    <s v="N/A"/>
    <s v="041911311"/>
    <s v="041911311"/>
    <s v="04191"/>
    <s v="0419113"/>
    <s v="13"/>
    <s v="NA"/>
    <s v=" "/>
    <s v="DIN Number"/>
    <m/>
    <x v="105"/>
    <x v="0"/>
    <x v="0"/>
    <n v="2"/>
    <n v="9"/>
    <n v="9"/>
    <d v="2018-06-01T00:00:00"/>
    <s v="IM2316"/>
    <n v="5"/>
    <s v=""/>
    <x v="8"/>
  </r>
  <r>
    <n v="120"/>
    <s v=""/>
    <m/>
    <s v="N/A"/>
    <s v="A - Austin Release"/>
    <s v="Austin"/>
    <s v="N/A"/>
    <s v="071711319"/>
    <s v="071711319"/>
    <s v="07171"/>
    <s v="0717113"/>
    <s v="13"/>
    <s v="NA"/>
    <s v=" "/>
    <s v="DIN Number"/>
    <m/>
    <x v="106"/>
    <x v="0"/>
    <x v="0"/>
    <n v="2"/>
    <n v="4"/>
    <n v="4"/>
    <d v="2018-04-06T00:00:00"/>
    <s v="IM2318"/>
    <n v="6"/>
    <s v=""/>
    <x v="11"/>
  </r>
  <r>
    <n v="121"/>
    <s v=""/>
    <m/>
    <s v=" "/>
    <s v="A - Austin Release"/>
    <s v="Austin"/>
    <s v="N/A"/>
    <s v="DM1000449"/>
    <s v="DM1000449"/>
    <s v="DM100"/>
    <s v="DM10004"/>
    <s v="04"/>
    <s v=" "/>
    <s v="DM100Not Applicable"/>
    <s v="Not Applicable"/>
    <m/>
    <x v="107"/>
    <x v="0"/>
    <x v="3"/>
    <n v="3"/>
    <m/>
    <n v="14"/>
    <d v="2018-07-13T00:00:00"/>
    <s v=""/>
    <m/>
    <s v=""/>
    <x v="32"/>
  </r>
  <r>
    <n v="122"/>
    <s v=""/>
    <s v="3,000 mL"/>
    <s v="0990-7927-20"/>
    <s v="A - Austin Release"/>
    <s v="Austin"/>
    <s v="N/A"/>
    <s v="079270420"/>
    <s v="079270420"/>
    <s v="07927"/>
    <s v="0792704"/>
    <s v="04"/>
    <s v="20"/>
    <s v="07927No NDC"/>
    <s v="No NDC"/>
    <s v="079270470"/>
    <x v="108"/>
    <x v="2"/>
    <x v="4"/>
    <n v="2"/>
    <n v="1"/>
    <n v="1"/>
    <d v="2018-05-01T00:00:00"/>
    <s v=""/>
    <m/>
    <s v=""/>
    <x v="32"/>
  </r>
  <r>
    <n v="123"/>
    <s v=""/>
    <s v="100 mL"/>
    <s v=" "/>
    <s v="A - Austin Release"/>
    <s v="Austin"/>
    <s v="N/A"/>
    <s v="079515633"/>
    <s v="079515633"/>
    <s v="07951"/>
    <s v="0795156"/>
    <s v="56"/>
    <s v=" "/>
    <s v="07951No NDC"/>
    <s v="No NDC"/>
    <m/>
    <x v="109"/>
    <x v="3"/>
    <x v="1"/>
    <n v="1"/>
    <n v="8"/>
    <n v="5"/>
    <d v="2018-04-13T00:00:00"/>
    <s v=""/>
    <m/>
    <s v=""/>
    <x v="32"/>
  </r>
  <r>
    <n v="124"/>
    <s v=""/>
    <s v="250 mL"/>
    <s v="0990-7951-12"/>
    <s v="A - Austin Release"/>
    <s v="Austin"/>
    <s v="N/A"/>
    <s v="079510422"/>
    <s v="079510422"/>
    <s v="07951"/>
    <s v="0795104"/>
    <s v="04"/>
    <s v="12"/>
    <s v="07951No NDC"/>
    <s v="No NDC"/>
    <s v="079510470"/>
    <x v="110"/>
    <x v="2"/>
    <x v="1"/>
    <n v="1"/>
    <n v="1"/>
    <n v="1"/>
    <d v="2018-05-01T00:00:00"/>
    <s v=""/>
    <m/>
    <s v=""/>
    <x v="32"/>
  </r>
  <r>
    <n v="125"/>
    <s v=""/>
    <s v="1,000 mL"/>
    <s v="0990-7951-19"/>
    <s v="A - Austin Release"/>
    <s v="Austin"/>
    <s v="N/A"/>
    <s v="079510429"/>
    <s v="079510429"/>
    <s v="07951"/>
    <s v="0795104"/>
    <s v="04"/>
    <s v="19"/>
    <s v="07951No NDC"/>
    <s v="No NDC"/>
    <s v="079510473"/>
    <x v="111"/>
    <x v="2"/>
    <x v="4"/>
    <n v="2"/>
    <n v="1"/>
    <n v="1"/>
    <d v="2018-05-01T00:00:00"/>
    <s v=""/>
    <m/>
    <s v=""/>
    <x v="32"/>
  </r>
  <r>
    <n v="126"/>
    <s v=""/>
    <s v="100 mL"/>
    <s v="0990-7951-23"/>
    <s v="C - Austin / CR Release"/>
    <s v="Austin"/>
    <s v="N/A"/>
    <s v="079510433"/>
    <s v="079510433"/>
    <s v="07951"/>
    <s v="0795104"/>
    <s v="04"/>
    <s v="23"/>
    <s v="07951No NDC"/>
    <s v="No NDC"/>
    <s v="079510471"/>
    <x v="112"/>
    <x v="2"/>
    <x v="1"/>
    <n v="1"/>
    <n v="1"/>
    <n v="1"/>
    <d v="2018-05-01T00:00:00"/>
    <s v=""/>
    <m/>
    <s v=""/>
    <x v="32"/>
  </r>
  <r>
    <n v="127"/>
    <s v=""/>
    <s v="500 mL"/>
    <s v="0990-7951-13"/>
    <s v="A - Austin Release"/>
    <s v="Austin"/>
    <s v="N/A"/>
    <s v="079510443"/>
    <s v="079510443"/>
    <s v="07951"/>
    <s v="0795104"/>
    <s v="04"/>
    <s v="13"/>
    <s v="07951No NDC"/>
    <s v="No NDC"/>
    <s v="079510472"/>
    <x v="113"/>
    <x v="2"/>
    <x v="4"/>
    <n v="2"/>
    <n v="1"/>
    <n v="1"/>
    <d v="2018-05-01T00:00:00"/>
    <s v=""/>
    <m/>
    <s v=""/>
    <x v="32"/>
  </r>
  <r>
    <n v="128"/>
    <s v=""/>
    <m/>
    <s v="0990-2029-02"/>
    <s v="B - Rocky Mount Release"/>
    <s v="Rocky Mount"/>
    <s v="Under Review"/>
    <s v="20290489"/>
    <s v="020290489"/>
    <s v="02029"/>
    <s v="0202904"/>
    <s v="04"/>
    <s v="02"/>
    <s v="0202902"/>
    <s v=" 0409-2029-02"/>
    <s v="N/A"/>
    <x v="114"/>
    <x v="1"/>
    <x v="5"/>
    <n v="6"/>
    <n v="5"/>
    <n v="19"/>
    <d v="2018-08-24T00:00:00"/>
    <s v=""/>
    <m/>
    <s v=""/>
    <x v="33"/>
  </r>
  <r>
    <n v="129"/>
    <s v=" "/>
    <m/>
    <s v=" "/>
    <s v="B - Rocky Mount Release"/>
    <s v="Rocky Mount"/>
    <s v="Under Review"/>
    <s v="20291389"/>
    <s v="020291389"/>
    <s v="02029"/>
    <s v="0202913"/>
    <s v="13"/>
    <s v="NA"/>
    <s v=" "/>
    <s v="DIN Number"/>
    <s v="N/A"/>
    <x v="115"/>
    <x v="1"/>
    <x v="5"/>
    <n v="6"/>
    <n v="5"/>
    <n v="19"/>
    <d v="2018-08-24T00:00:00"/>
    <s v=""/>
    <m/>
    <s v=""/>
    <x v="34"/>
  </r>
  <r>
    <n v="130"/>
    <s v="Device Product"/>
    <m/>
    <s v=" "/>
    <s v="B - Rocky Mount Release"/>
    <s v="Rocky Mount"/>
    <s v="Under Review"/>
    <s v="60210403"/>
    <s v="060210403"/>
    <s v="06021"/>
    <s v="0602104"/>
    <s v="04"/>
    <s v=" "/>
    <s v="06021No NDC"/>
    <s v="No NDC"/>
    <s v="N/A"/>
    <x v="116"/>
    <x v="1"/>
    <x v="5"/>
    <n v="6"/>
    <n v="5"/>
    <n v="19"/>
    <d v="2018-08-24T00:00:00"/>
    <s v=""/>
    <m/>
    <s v=""/>
    <x v="32"/>
  </r>
  <r>
    <n v="131"/>
    <s v="Device Product"/>
    <m/>
    <s v=" "/>
    <s v="B - Rocky Mount Release"/>
    <s v="Rocky Mount"/>
    <s v="Under Review"/>
    <s v="60210421"/>
    <s v="060210421"/>
    <s v="06021"/>
    <s v="0602104"/>
    <s v="04"/>
    <s v=" "/>
    <s v="06021No NDC"/>
    <s v="No NDC"/>
    <s v="N/A"/>
    <x v="116"/>
    <x v="1"/>
    <x v="5"/>
    <n v="6"/>
    <n v="5"/>
    <n v="19"/>
    <d v="2018-08-24T00:00:00"/>
    <s v=""/>
    <m/>
    <s v=""/>
    <x v="32"/>
  </r>
  <r>
    <n v="132"/>
    <s v=""/>
    <m/>
    <s v="0990-6028-15"/>
    <s v="B - Rocky Mount Release"/>
    <s v="Rocky Mount"/>
    <s v="Under Review"/>
    <s v="60280415"/>
    <s v="060280415"/>
    <s v="06028"/>
    <s v="0602804"/>
    <s v="04"/>
    <s v="15"/>
    <s v="0602802"/>
    <s v="0409-6028-04"/>
    <s v="N/A"/>
    <x v="117"/>
    <x v="1"/>
    <x v="5"/>
    <n v="6"/>
    <n v="5"/>
    <n v="19"/>
    <d v="2018-08-24T00:00:00"/>
    <s v=""/>
    <m/>
    <s v=""/>
    <x v="33"/>
  </r>
  <r>
    <n v="133"/>
    <s v=" "/>
    <m/>
    <s v=" "/>
    <s v="B - Rocky Mount Release"/>
    <s v="Rocky Mount"/>
    <s v="Under Review"/>
    <s v="60281315"/>
    <s v="060281315"/>
    <s v="06028"/>
    <s v="0602813"/>
    <s v="13"/>
    <s v="NA"/>
    <s v=" "/>
    <s v="DIN Number"/>
    <s v="N/A"/>
    <x v="117"/>
    <x v="1"/>
    <x v="5"/>
    <n v="6"/>
    <n v="5"/>
    <n v="19"/>
    <d v="2018-08-24T00:00:00"/>
    <s v=""/>
    <m/>
    <s v=""/>
    <x v="34"/>
  </r>
  <r>
    <n v="134"/>
    <s v=""/>
    <m/>
    <s v="0990-6030-04"/>
    <s v="B - Rocky Mount Release"/>
    <s v="Rocky Mount"/>
    <s v="Under Review"/>
    <s v="60300489"/>
    <s v="060300489"/>
    <s v="06030"/>
    <s v="0603004"/>
    <s v="04"/>
    <s v="04"/>
    <s v="0603002"/>
    <s v="0409-6030-04 "/>
    <s v="N/A"/>
    <x v="118"/>
    <x v="1"/>
    <x v="5"/>
    <n v="6"/>
    <n v="5"/>
    <n v="19"/>
    <d v="2018-08-24T00:00:00"/>
    <s v=""/>
    <m/>
    <s v=""/>
    <x v="35"/>
  </r>
  <r>
    <n v="135"/>
    <s v=" "/>
    <m/>
    <s v=" "/>
    <s v="B - Rocky Mount Release"/>
    <s v="Rocky Mount"/>
    <s v="Under Review"/>
    <s v="60301389"/>
    <s v="060301389"/>
    <s v="06030"/>
    <s v="0603013"/>
    <s v="13"/>
    <s v="NA"/>
    <s v=" "/>
    <s v="DIN Number"/>
    <s v="N/A"/>
    <x v="118"/>
    <x v="1"/>
    <x v="5"/>
    <n v="6"/>
    <n v="5"/>
    <n v="19"/>
    <d v="2018-08-24T00:00:00"/>
    <s v=""/>
    <m/>
    <s v=""/>
    <x v="36"/>
  </r>
  <r>
    <n v="136"/>
    <s v=""/>
    <s v="500 mL"/>
    <s v="0990-6138-03"/>
    <s v="B - Rocky Mount Release"/>
    <s v="Rocky Mount"/>
    <s v="Low"/>
    <s v="61380414"/>
    <s v="061380414"/>
    <s v="06138"/>
    <s v="0613804"/>
    <s v="04"/>
    <s v="03"/>
    <s v="0613803"/>
    <s v="0409-6138-03"/>
    <s v="N/A"/>
    <x v="119"/>
    <x v="1"/>
    <x v="6"/>
    <n v="5"/>
    <n v="17"/>
    <n v="18"/>
    <d v="2018-08-17T00:00:00"/>
    <s v=""/>
    <m/>
    <s v=""/>
    <x v="37"/>
  </r>
  <r>
    <n v="137"/>
    <s v=""/>
    <s v="250 mL"/>
    <s v="0990-6138-22"/>
    <s v="B - Rocky Mount Release"/>
    <s v="Rocky Mount"/>
    <s v="Low"/>
    <s v="61380496"/>
    <s v="061380496"/>
    <s v="06138"/>
    <s v="0613804"/>
    <s v="04"/>
    <s v="22"/>
    <s v="0613822"/>
    <s v="0409-6138-22"/>
    <s v="N/A"/>
    <x v="120"/>
    <x v="1"/>
    <x v="6"/>
    <n v="5"/>
    <n v="17"/>
    <n v="18"/>
    <d v="2018-08-17T00:00:00"/>
    <s v=""/>
    <m/>
    <s v=""/>
    <x v="24"/>
  </r>
  <r>
    <n v="138"/>
    <s v=" "/>
    <m/>
    <s v=" "/>
    <s v="B - Rocky Mount Release"/>
    <s v="Rocky Mount"/>
    <s v="Low"/>
    <s v="61381314"/>
    <s v="061381314"/>
    <s v="06138"/>
    <s v="0613813"/>
    <s v="13"/>
    <s v="NA"/>
    <s v=" "/>
    <s v="DIN Number"/>
    <s v="N/A"/>
    <x v="120"/>
    <x v="1"/>
    <x v="6"/>
    <n v="5"/>
    <n v="17"/>
    <n v="18"/>
    <d v="2018-08-17T00:00:00"/>
    <s v=""/>
    <m/>
    <s v=""/>
    <x v="24"/>
  </r>
  <r>
    <n v="139"/>
    <s v=" "/>
    <m/>
    <s v=" "/>
    <s v="B - Rocky Mount Release"/>
    <s v="Rocky Mount"/>
    <s v="Low"/>
    <s v="61381396"/>
    <s v="061381396"/>
    <s v="06138"/>
    <s v="0613813"/>
    <s v="13"/>
    <s v="NA"/>
    <s v=" "/>
    <s v="DIN Number"/>
    <s v="N/A"/>
    <x v="120"/>
    <x v="1"/>
    <x v="6"/>
    <n v="5"/>
    <n v="17"/>
    <n v="18"/>
    <d v="2018-08-17T00:00:00"/>
    <s v=""/>
    <m/>
    <s v=""/>
    <x v="32"/>
  </r>
  <r>
    <n v="140"/>
    <s v=""/>
    <s v="500 mL"/>
    <s v="0990-6139-03"/>
    <s v="B - Rocky Mount Release"/>
    <s v="Rocky Mount"/>
    <s v="Low"/>
    <s v="61390414"/>
    <s v="061390414"/>
    <s v="06139"/>
    <s v="0613904"/>
    <s v="04"/>
    <s v="03"/>
    <s v="0613903"/>
    <s v="0409-6139-03"/>
    <s v="N/A"/>
    <x v="121"/>
    <x v="1"/>
    <x v="6"/>
    <n v="5"/>
    <n v="17"/>
    <n v="18"/>
    <d v="2018-08-17T00:00:00"/>
    <s v=""/>
    <m/>
    <s v=""/>
    <x v="32"/>
  </r>
  <r>
    <n v="141"/>
    <s v=""/>
    <s v="250 mL"/>
    <s v="0990-6139-22"/>
    <s v="B - Rocky Mount Release"/>
    <s v="Rocky Mount"/>
    <s v="Low"/>
    <s v="61390496"/>
    <s v="061390496"/>
    <s v="06139"/>
    <s v="0613904"/>
    <s v="04"/>
    <s v="22"/>
    <s v="0613922"/>
    <s v="0409-6139-22"/>
    <s v="N/A"/>
    <x v="122"/>
    <x v="1"/>
    <x v="6"/>
    <n v="5"/>
    <n v="17"/>
    <n v="18"/>
    <d v="2018-08-17T00:00:00"/>
    <s v=""/>
    <m/>
    <s v=""/>
    <x v="38"/>
  </r>
  <r>
    <n v="142"/>
    <s v=" "/>
    <m/>
    <s v=" "/>
    <s v="B - Rocky Mount Release"/>
    <s v="Rocky Mount"/>
    <s v="Low"/>
    <s v="61391314"/>
    <s v="061391314"/>
    <s v="06139"/>
    <s v="0613913"/>
    <s v="13"/>
    <s v="NA"/>
    <s v=" "/>
    <s v="DIN Number"/>
    <s v="N/A"/>
    <x v="123"/>
    <x v="1"/>
    <x v="6"/>
    <n v="5"/>
    <n v="17"/>
    <n v="18"/>
    <d v="2018-08-17T00:00:00"/>
    <s v=""/>
    <m/>
    <s v=""/>
    <x v="38"/>
  </r>
  <r>
    <n v="143"/>
    <s v=" "/>
    <m/>
    <s v=" "/>
    <s v="B - Rocky Mount Release"/>
    <s v="Rocky Mount"/>
    <s v="Low"/>
    <s v="61391396"/>
    <s v="061391396"/>
    <s v="06139"/>
    <s v="0613913"/>
    <s v="13"/>
    <s v="NA"/>
    <s v=" "/>
    <s v="DIN Number"/>
    <s v="N/A"/>
    <x v="122"/>
    <x v="1"/>
    <x v="6"/>
    <n v="5"/>
    <n v="17"/>
    <n v="18"/>
    <d v="2018-08-17T00:00:00"/>
    <s v=""/>
    <m/>
    <s v=""/>
    <x v="32"/>
  </r>
  <r>
    <n v="144"/>
    <s v=""/>
    <s v="1,000 mL"/>
    <s v="0990-6140-09"/>
    <s v="B - Rocky Mount Release"/>
    <s v="Rocky Mount"/>
    <s v="Low"/>
    <s v="61400439"/>
    <s v="061400439"/>
    <s v="06140"/>
    <s v="0614004"/>
    <s v="04"/>
    <s v="09"/>
    <s v="0614009"/>
    <s v="0409-6140-09 "/>
    <s v="N/A"/>
    <x v="124"/>
    <x v="1"/>
    <x v="6"/>
    <n v="5"/>
    <n v="17"/>
    <n v="18"/>
    <d v="2018-08-17T00:00:00"/>
    <s v=""/>
    <m/>
    <s v=""/>
    <x v="32"/>
  </r>
  <r>
    <n v="145"/>
    <s v=""/>
    <s v="1,000 mL"/>
    <s v="0990-6141-09"/>
    <s v="B - Rocky Mount Release"/>
    <s v="Rocky Mount"/>
    <s v="Low"/>
    <s v="61410439"/>
    <s v="061410439"/>
    <s v="06141"/>
    <s v="0614104"/>
    <s v="04"/>
    <s v="09"/>
    <s v="0614109"/>
    <s v="0409-6141-09 _x000a_"/>
    <s v="N/A"/>
    <x v="125"/>
    <x v="1"/>
    <x v="6"/>
    <n v="5"/>
    <n v="17"/>
    <n v="18"/>
    <d v="2018-08-17T00:00:00"/>
    <s v=""/>
    <m/>
    <s v=""/>
    <x v="39"/>
  </r>
  <r>
    <n v="146"/>
    <s v=""/>
    <s v="1,000 mL"/>
    <s v="0990-6143-09"/>
    <s v="B - Rocky Mount Release"/>
    <s v="Rocky Mount"/>
    <s v="Low"/>
    <s v="61430439"/>
    <s v="061430439"/>
    <s v="06143"/>
    <s v="0614304"/>
    <s v="04"/>
    <s v="09"/>
    <s v="0614309"/>
    <s v="0409-6143-09"/>
    <s v="N/A"/>
    <x v="126"/>
    <x v="1"/>
    <x v="6"/>
    <n v="5"/>
    <n v="17"/>
    <n v="18"/>
    <d v="2018-08-17T00:00:00"/>
    <s v=""/>
    <m/>
    <s v=""/>
    <x v="40"/>
  </r>
  <r>
    <n v="147"/>
    <s v=""/>
    <s v="250 mL"/>
    <s v="0990-6143-22"/>
    <s v="B - Rocky Mount Release"/>
    <s v="Rocky Mount"/>
    <s v="Low"/>
    <s v="61430496"/>
    <s v="061430496"/>
    <s v="06143"/>
    <s v="0614304"/>
    <s v="04"/>
    <s v="22"/>
    <s v="0614322"/>
    <s v="0409-6143-22"/>
    <s v="N/A"/>
    <x v="127"/>
    <x v="1"/>
    <x v="6"/>
    <n v="5"/>
    <n v="17"/>
    <n v="18"/>
    <d v="2018-08-17T00:00:00"/>
    <s v=""/>
    <m/>
    <s v=""/>
    <x v="41"/>
  </r>
  <r>
    <n v="148"/>
    <s v=""/>
    <s v="20 mEq/1,000 mL"/>
    <s v="0990-7107-09"/>
    <s v="B - Rocky Mount Release"/>
    <s v="Rocky Mount"/>
    <s v="High"/>
    <s v="71070449"/>
    <s v="071070449"/>
    <s v="07107"/>
    <s v="0710704"/>
    <s v="04"/>
    <s v="09"/>
    <s v="0710709"/>
    <s v="0409-7107-09"/>
    <s v="N/A"/>
    <x v="128"/>
    <x v="1"/>
    <x v="2"/>
    <n v="4"/>
    <n v="14"/>
    <n v="15"/>
    <d v="2018-07-20T00:00:00"/>
    <s v=""/>
    <m/>
    <s v=""/>
    <x v="41"/>
  </r>
  <r>
    <n v="149"/>
    <s v=" "/>
    <m/>
    <s v=" "/>
    <s v="B - Rocky Mount Release"/>
    <s v="Rocky Mount"/>
    <s v="High"/>
    <s v="071071349"/>
    <s v="071071349"/>
    <s v="07107"/>
    <s v="0710713"/>
    <s v="13"/>
    <s v="NA"/>
    <s v=" "/>
    <s v="DIN Number"/>
    <s v="N/A"/>
    <x v="129"/>
    <x v="1"/>
    <x v="2"/>
    <n v="4"/>
    <n v="14"/>
    <n v="15"/>
    <d v="2018-07-20T00:00:00"/>
    <s v=""/>
    <m/>
    <s v=""/>
    <x v="17"/>
  </r>
  <r>
    <n v="150"/>
    <s v=""/>
    <s v="40 mEq/1,000 mL"/>
    <s v="0990-7109-09"/>
    <s v="B - Rocky Mount Release"/>
    <s v="Rocky Mount"/>
    <s v="High"/>
    <s v="71090449"/>
    <s v="071090449"/>
    <s v="07109"/>
    <s v="0710904"/>
    <s v="04"/>
    <s v="09"/>
    <s v="0710909"/>
    <s v="0409-7109-09"/>
    <s v="N/A"/>
    <x v="130"/>
    <x v="1"/>
    <x v="2"/>
    <n v="4"/>
    <n v="14"/>
    <n v="15"/>
    <d v="2018-07-20T00:00:00"/>
    <s v=""/>
    <m/>
    <s v=""/>
    <x v="42"/>
  </r>
  <r>
    <n v="151"/>
    <s v=" "/>
    <m/>
    <s v=" "/>
    <s v="B - Rocky Mount Release"/>
    <s v="Rocky Mount"/>
    <s v="High"/>
    <s v="71091349"/>
    <s v="071091349"/>
    <s v="07109"/>
    <s v="0710913"/>
    <s v="13"/>
    <s v="NA"/>
    <s v=" "/>
    <s v="DIN Number"/>
    <s v="N/A"/>
    <x v="131"/>
    <x v="1"/>
    <x v="2"/>
    <n v="4"/>
    <n v="14"/>
    <n v="15"/>
    <d v="2018-07-20T00:00:00"/>
    <s v=""/>
    <m/>
    <s v=""/>
    <x v="17"/>
  </r>
  <r>
    <n v="152"/>
    <s v=""/>
    <s v="20 mEq/1,000 mL"/>
    <s v="0990-7111-09"/>
    <s v="B - Rocky Mount Release"/>
    <s v="Rocky Mount"/>
    <s v="High"/>
    <s v="71110449"/>
    <s v="071110449"/>
    <s v="07111"/>
    <s v="0711104"/>
    <s v="04"/>
    <s v="09"/>
    <s v="0711109"/>
    <s v="0409-7111-09"/>
    <s v="N/A"/>
    <x v="132"/>
    <x v="1"/>
    <x v="2"/>
    <n v="4"/>
    <n v="14"/>
    <n v="15"/>
    <d v="2018-07-20T00:00:00"/>
    <s v=""/>
    <m/>
    <s v=""/>
    <x v="42"/>
  </r>
  <r>
    <n v="153"/>
    <s v=""/>
    <s v="20 mEq/1,000 mL"/>
    <s v="0990-7115-09"/>
    <s v="B - Rocky Mount Release"/>
    <s v="Rocky Mount"/>
    <s v="High"/>
    <s v="71150449"/>
    <s v="071150449"/>
    <s v="07115"/>
    <s v="0711504"/>
    <s v="04"/>
    <s v="09"/>
    <s v="0711509"/>
    <s v="0409-7115-09"/>
    <s v="N/A"/>
    <x v="133"/>
    <x v="1"/>
    <x v="2"/>
    <n v="4"/>
    <n v="14"/>
    <n v="15"/>
    <d v="2018-07-20T00:00:00"/>
    <s v=""/>
    <m/>
    <s v=""/>
    <x v="43"/>
  </r>
  <r>
    <n v="154"/>
    <s v=" "/>
    <m/>
    <s v=" "/>
    <s v="B - Rocky Mount Release"/>
    <s v="Rocky Mount"/>
    <s v="High"/>
    <s v="71151349"/>
    <s v="071151349"/>
    <s v="07115"/>
    <s v="0711513"/>
    <s v="13"/>
    <s v="NA"/>
    <s v=" "/>
    <s v="DIN Number"/>
    <s v="N/A"/>
    <x v="134"/>
    <x v="1"/>
    <x v="2"/>
    <n v="4"/>
    <n v="14"/>
    <n v="15"/>
    <d v="2018-07-20T00:00:00"/>
    <s v=""/>
    <m/>
    <s v=""/>
    <x v="44"/>
  </r>
  <r>
    <n v="155"/>
    <s v=""/>
    <s v="40 mEq/1,000 mL"/>
    <s v="0990-7116-09"/>
    <s v="B - Rocky Mount Release"/>
    <s v="Rocky Mount"/>
    <s v="High"/>
    <s v="71160449"/>
    <s v="071160449"/>
    <s v="07116"/>
    <s v="0711604"/>
    <s v="04"/>
    <s v="09"/>
    <s v="0711609"/>
    <s v="0409-7116-09"/>
    <s v="N/A"/>
    <x v="135"/>
    <x v="1"/>
    <x v="2"/>
    <n v="4"/>
    <n v="14"/>
    <n v="15"/>
    <d v="2018-07-20T00:00:00"/>
    <s v=""/>
    <m/>
    <s v=""/>
    <x v="45"/>
  </r>
  <r>
    <n v="156"/>
    <s v="Confirmed / Canada - Kill"/>
    <m/>
    <s v=" "/>
    <s v="B - Rocky Mount Release"/>
    <s v="Rocky Mount"/>
    <s v="High"/>
    <s v="71161349"/>
    <s v="071161349"/>
    <s v="07116"/>
    <s v="0711613"/>
    <s v="13"/>
    <s v="NA"/>
    <s v=" "/>
    <s v="DIN Number"/>
    <s v="N/A"/>
    <x v="136"/>
    <x v="1"/>
    <x v="2"/>
    <n v="4"/>
    <n v="14"/>
    <n v="15"/>
    <d v="2018-07-20T00:00:00"/>
    <s v=""/>
    <m/>
    <s v=""/>
    <x v="44"/>
  </r>
  <r>
    <n v="157"/>
    <s v=""/>
    <s v="1,000 mL"/>
    <s v="0990-7138-09"/>
    <s v="B - Rocky Mount Release"/>
    <s v="Rocky Mount"/>
    <s v="Low"/>
    <s v="71380439"/>
    <s v="071380439"/>
    <s v="07138"/>
    <s v="0713804"/>
    <s v="04"/>
    <s v="09"/>
    <s v="0713809"/>
    <s v="0409-7138-09"/>
    <s v="N/A"/>
    <x v="137"/>
    <x v="1"/>
    <x v="6"/>
    <n v="5"/>
    <n v="17"/>
    <n v="18"/>
    <d v="2018-08-17T00:00:00"/>
    <s v=""/>
    <m/>
    <s v=""/>
    <x v="45"/>
  </r>
  <r>
    <n v="158"/>
    <s v=""/>
    <s v="1,500 mL"/>
    <s v="0990-7138-36"/>
    <s v="B - Rocky Mount Release"/>
    <s v="Rocky Mount"/>
    <s v="Low"/>
    <s v="71380446"/>
    <s v="071380446"/>
    <s v="07138"/>
    <s v="0713804"/>
    <s v="04"/>
    <s v="36"/>
    <s v="0713836"/>
    <s v="0409-7138-36"/>
    <s v="N/A"/>
    <x v="138"/>
    <x v="1"/>
    <x v="6"/>
    <n v="5"/>
    <n v="17"/>
    <n v="18"/>
    <d v="2018-08-17T00:00:00"/>
    <s v=""/>
    <m/>
    <s v=""/>
    <x v="24"/>
  </r>
  <r>
    <n v="159"/>
    <s v=" "/>
    <m/>
    <s v=" "/>
    <s v="B - Rocky Mount Release"/>
    <s v="Rocky Mount"/>
    <s v="Low"/>
    <s v="71381339"/>
    <s v="071381339"/>
    <s v="07138"/>
    <s v="0713813"/>
    <s v="13"/>
    <s v="NA"/>
    <s v=" "/>
    <s v="DIN Number"/>
    <s v="N/A"/>
    <x v="139"/>
    <x v="1"/>
    <x v="6"/>
    <n v="5"/>
    <n v="17"/>
    <n v="18"/>
    <d v="2018-08-17T00:00:00"/>
    <s v=""/>
    <m/>
    <s v=""/>
    <x v="24"/>
  </r>
  <r>
    <n v="160"/>
    <s v=" "/>
    <m/>
    <s v=" "/>
    <s v="B - Rocky Mount Release"/>
    <s v="Rocky Mount"/>
    <s v="Low"/>
    <s v="71381346"/>
    <s v="071381346"/>
    <s v="07138"/>
    <s v="0713813"/>
    <s v="13"/>
    <s v="NA"/>
    <s v=" "/>
    <s v="DIN Number"/>
    <s v="N/A"/>
    <x v="138"/>
    <x v="1"/>
    <x v="6"/>
    <n v="5"/>
    <n v="17"/>
    <n v="18"/>
    <d v="2018-08-17T00:00:00"/>
    <s v=""/>
    <m/>
    <s v=""/>
    <x v="32"/>
  </r>
  <r>
    <n v="161"/>
    <s v=""/>
    <s v="1,000 mL"/>
    <s v="0990-7139-09"/>
    <s v="B - Rocky Mount Release"/>
    <s v="Rocky Mount"/>
    <s v="Low"/>
    <s v="71390439"/>
    <s v="071390439"/>
    <s v="07139"/>
    <s v="0713904"/>
    <s v="04"/>
    <s v="09"/>
    <s v="0713909"/>
    <s v="0409-7139-09"/>
    <s v="N/A"/>
    <x v="140"/>
    <x v="1"/>
    <x v="6"/>
    <n v="5"/>
    <n v="17"/>
    <n v="18"/>
    <d v="2018-08-17T00:00:00"/>
    <s v=""/>
    <m/>
    <s v=""/>
    <x v="32"/>
  </r>
  <r>
    <n v="162"/>
    <s v=""/>
    <s v="1,500 mL"/>
    <s v="0990-7139-36"/>
    <s v="B - Rocky Mount Release"/>
    <s v="Rocky Mount"/>
    <s v="Low"/>
    <s v="71390446"/>
    <s v="071390446"/>
    <s v="07139"/>
    <s v="0713904"/>
    <s v="04"/>
    <s v="36"/>
    <s v="0713936"/>
    <s v="0409-7139-36"/>
    <s v="N/A"/>
    <x v="141"/>
    <x v="1"/>
    <x v="6"/>
    <n v="5"/>
    <n v="17"/>
    <n v="18"/>
    <d v="2018-08-17T00:00:00"/>
    <s v=""/>
    <m/>
    <s v=""/>
    <x v="38"/>
  </r>
  <r>
    <n v="163"/>
    <s v=" "/>
    <m/>
    <s v=" "/>
    <s v="B - Rocky Mount Release"/>
    <s v="Rocky Mount"/>
    <s v="Low"/>
    <s v="71391339"/>
    <s v="071391339"/>
    <s v="07139"/>
    <s v="0713913"/>
    <s v="13"/>
    <s v="NA"/>
    <s v=" "/>
    <s v="DIN Number"/>
    <s v="N/A"/>
    <x v="140"/>
    <x v="1"/>
    <x v="6"/>
    <n v="5"/>
    <n v="17"/>
    <n v="18"/>
    <d v="2018-08-17T00:00:00"/>
    <s v=""/>
    <m/>
    <s v=""/>
    <x v="38"/>
  </r>
  <r>
    <n v="164"/>
    <s v=" "/>
    <m/>
    <s v=" "/>
    <s v="B - Rocky Mount Release"/>
    <s v="Rocky Mount"/>
    <s v="Low"/>
    <s v="71391346"/>
    <s v="071391346"/>
    <s v="07139"/>
    <s v="0713913"/>
    <s v="13"/>
    <s v="NA"/>
    <s v=" "/>
    <s v="DIN Number"/>
    <s v="N/A"/>
    <x v="142"/>
    <x v="1"/>
    <x v="6"/>
    <n v="5"/>
    <n v="17"/>
    <n v="18"/>
    <d v="2018-08-17T00:00:00"/>
    <s v=""/>
    <m/>
    <s v=""/>
    <x v="32"/>
  </r>
  <r>
    <n v="165"/>
    <s v=""/>
    <s v="500 mL"/>
    <s v="0990-7372-03"/>
    <s v="B - Rocky Mount Release"/>
    <s v="Both - 1/2 Liter, B001"/>
    <s v="High"/>
    <s v="73720444"/>
    <s v="073720444"/>
    <s v="07372"/>
    <s v="0737204"/>
    <s v="04"/>
    <s v="03"/>
    <s v="0737203"/>
    <s v="0409-7372-03"/>
    <s v="N/A"/>
    <x v="143"/>
    <x v="1"/>
    <x v="7"/>
    <n v="3"/>
    <n v="6"/>
    <n v="7"/>
    <d v="2018-05-13T00:00:00"/>
    <s v=""/>
    <m/>
    <s v=""/>
    <x v="32"/>
  </r>
  <r>
    <n v="166"/>
    <s v=""/>
    <s v="500 mL"/>
    <s v="0990-7670-03"/>
    <s v="B - Rocky Mount Release"/>
    <s v="Both - 1/2 Liter, B002"/>
    <s v="High"/>
    <s v="76700444"/>
    <s v="076700444"/>
    <s v="07670"/>
    <s v="0767004"/>
    <s v="04"/>
    <s v="03"/>
    <s v="0767003"/>
    <s v="0409-7670-03 "/>
    <s v="N/A"/>
    <x v="144"/>
    <x v="1"/>
    <x v="7"/>
    <n v="3"/>
    <n v="6"/>
    <n v="7"/>
    <d v="2018-05-13T00:00:00"/>
    <s v=""/>
    <m/>
    <s v=""/>
    <x v="12"/>
  </r>
  <r>
    <n v="167"/>
    <s v=""/>
    <s v="1,000 mL"/>
    <s v="0990-7670-09"/>
    <s v="B - Rocky Mount Release"/>
    <s v="Both, A016"/>
    <s v="Low"/>
    <s v="076700449"/>
    <s v="076700449"/>
    <s v="07670"/>
    <s v="0767004"/>
    <s v="04"/>
    <s v="09"/>
    <s v="0767009"/>
    <s v="0409-7670-09"/>
    <s v="N/A"/>
    <x v="20"/>
    <x v="1"/>
    <x v="2"/>
    <n v="3"/>
    <n v="11"/>
    <n v="11"/>
    <d v="2018-06-22T00:00:00"/>
    <s v="IM0012"/>
    <n v="25"/>
    <s v=""/>
    <x v="13"/>
  </r>
  <r>
    <n v="168"/>
    <s v=""/>
    <s v="10 mEq/500 mL"/>
    <s v="0990-7901-03 "/>
    <s v="B - Rocky Mount Release"/>
    <s v="Both - 1/2 Liter, B003"/>
    <s v="Low"/>
    <s v="79010444"/>
    <s v="079010444"/>
    <s v="07901"/>
    <s v="0790104"/>
    <s v="04"/>
    <s v="3 "/>
    <s v="0790103"/>
    <s v="0409-7901-03 "/>
    <s v="N/A"/>
    <x v="145"/>
    <x v="1"/>
    <x v="7"/>
    <n v="3"/>
    <n v="13"/>
    <n v="7"/>
    <d v="2018-05-13T00:00:00"/>
    <s v=""/>
    <m/>
    <s v=""/>
    <x v="13"/>
  </r>
  <r>
    <n v="169"/>
    <s v=""/>
    <s v="20 mEq/1,000 mL"/>
    <s v="0990-7901-09"/>
    <s v="B - Rocky Mount Release"/>
    <s v="Both, A001"/>
    <s v="Low"/>
    <s v="079010449"/>
    <s v="079010449"/>
    <s v="07901"/>
    <s v="0790104"/>
    <s v="04"/>
    <s v="09"/>
    <s v="0790104"/>
    <s v="0409-7901-09"/>
    <s v="N/A"/>
    <x v="146"/>
    <x v="1"/>
    <x v="2"/>
    <n v="3"/>
    <n v="11"/>
    <n v="11"/>
    <d v="2018-06-22T00:00:00"/>
    <s v="IM0058"/>
    <n v="25"/>
    <s v=""/>
    <x v="17"/>
  </r>
  <r>
    <n v="170"/>
    <s v=""/>
    <s v="10 mEq/500 mL"/>
    <s v="0990-7902-03"/>
    <s v="B - Rocky Mount Release"/>
    <s v="Both - 1/2 Liter, B004"/>
    <s v="High"/>
    <s v="79020444"/>
    <s v="079020444"/>
    <s v="07902"/>
    <s v="0790204"/>
    <s v="04"/>
    <s v="03"/>
    <s v="0790203"/>
    <s v="0409-7902-03 "/>
    <s v="N/A"/>
    <x v="147"/>
    <x v="1"/>
    <x v="7"/>
    <n v="3"/>
    <n v="6"/>
    <n v="7"/>
    <d v="2018-05-13T00:00:00"/>
    <s v=""/>
    <m/>
    <s v=""/>
    <x v="17"/>
  </r>
  <r>
    <n v="171"/>
    <s v=""/>
    <s v="20 mEq/1,000 mL"/>
    <s v="0990-7902-09"/>
    <s v="B - Rocky Mount Release"/>
    <s v="Both, A013"/>
    <s v="Low"/>
    <s v="079020449"/>
    <s v="079020449"/>
    <s v="07902"/>
    <s v="0790204"/>
    <s v="04"/>
    <s v="09"/>
    <s v="0790209"/>
    <s v="0409-7902-09"/>
    <s v="N/A"/>
    <x v="30"/>
    <x v="1"/>
    <x v="2"/>
    <n v="3"/>
    <n v="11"/>
    <n v="11"/>
    <d v="2018-06-22T00:00:00"/>
    <s v="IM0066"/>
    <n v="28"/>
    <s v=""/>
    <x v="17"/>
  </r>
  <r>
    <n v="172"/>
    <s v=""/>
    <m/>
    <s v=" "/>
    <s v="B - Rocky Mount Release"/>
    <s v="Rocky Mount"/>
    <s v="High"/>
    <s v="79021349"/>
    <s v="079021349"/>
    <s v="07902"/>
    <s v="0790213"/>
    <s v="13"/>
    <s v="NA"/>
    <s v=" "/>
    <s v="DIN Number"/>
    <s v="N/A"/>
    <x v="148"/>
    <x v="1"/>
    <x v="2"/>
    <n v="4"/>
    <n v="14"/>
    <n v="15"/>
    <d v="2018-07-20T00:00:00"/>
    <s v=""/>
    <m/>
    <s v=""/>
    <x v="17"/>
  </r>
  <r>
    <n v="173"/>
    <s v=""/>
    <s v="30 mEq/1,000 mL"/>
    <s v="0990-7903-09"/>
    <s v="B - Rocky Mount Release"/>
    <s v="Both, A002"/>
    <s v="Low"/>
    <s v="079030449"/>
    <s v="079030449"/>
    <s v="07903"/>
    <s v="0790304"/>
    <s v="04"/>
    <s v="09"/>
    <s v="0790309"/>
    <s v="0409-7903-09"/>
    <s v="N/A"/>
    <x v="149"/>
    <x v="1"/>
    <x v="2"/>
    <n v="3"/>
    <n v="11"/>
    <n v="11"/>
    <d v="2018-06-22T00:00:00"/>
    <s v="IM0086"/>
    <n v="28"/>
    <s v=""/>
    <x v="17"/>
  </r>
  <r>
    <n v="174"/>
    <s v=""/>
    <m/>
    <s v=" "/>
    <s v="B - Rocky Mount Release"/>
    <s v="Rocky Mount"/>
    <s v="High"/>
    <s v="79041349"/>
    <s v="079041349"/>
    <s v="07904"/>
    <s v="0790413"/>
    <s v="13"/>
    <s v="NA"/>
    <s v=" "/>
    <s v="DIN Number"/>
    <s v="N/A"/>
    <x v="150"/>
    <x v="1"/>
    <x v="2"/>
    <n v="4"/>
    <n v="15"/>
    <n v="16"/>
    <d v="2018-07-27T00:00:00"/>
    <s v=""/>
    <m/>
    <s v=""/>
    <x v="17"/>
  </r>
  <r>
    <n v="175"/>
    <s v=""/>
    <s v="20 mEq/1,000 mL"/>
    <s v="0990-7905-09"/>
    <s v="B - Rocky Mount Release"/>
    <s v="Rocky Mount"/>
    <s v="High"/>
    <s v="79050449"/>
    <s v="079050449"/>
    <s v="07905"/>
    <s v="0790504"/>
    <s v="04"/>
    <s v="09"/>
    <s v="0790509"/>
    <s v="0409-7905-09"/>
    <s v="N/A"/>
    <x v="151"/>
    <x v="1"/>
    <x v="2"/>
    <n v="4"/>
    <n v="15"/>
    <n v="16"/>
    <d v="2018-07-27T00:00:00"/>
    <s v=""/>
    <m/>
    <s v=""/>
    <x v="32"/>
  </r>
  <r>
    <n v="176"/>
    <s v=" "/>
    <m/>
    <s v=" "/>
    <s v="B - Rocky Mount Release"/>
    <s v="Rocky Mount"/>
    <s v="High"/>
    <s v="79051349"/>
    <s v="079051349"/>
    <s v="07905"/>
    <s v="0790513"/>
    <s v="13"/>
    <s v="NA"/>
    <s v=" "/>
    <s v="DIN Number"/>
    <s v="N/A"/>
    <x v="152"/>
    <x v="1"/>
    <x v="2"/>
    <n v="4"/>
    <n v="15"/>
    <n v="16"/>
    <d v="2018-07-27T00:00:00"/>
    <s v=""/>
    <m/>
    <s v=""/>
    <x v="46"/>
  </r>
  <r>
    <n v="177"/>
    <s v=""/>
    <m/>
    <s v=" "/>
    <s v="B - Rocky Mount Release"/>
    <s v="Rocky Mount"/>
    <s v="High"/>
    <s v="79061349"/>
    <s v="079061349"/>
    <s v="07906"/>
    <s v="0790613"/>
    <s v="13"/>
    <s v="NA"/>
    <s v=" "/>
    <s v="DIN Number"/>
    <s v="N/A"/>
    <x v="153"/>
    <x v="1"/>
    <x v="2"/>
    <n v="4"/>
    <n v="15"/>
    <n v="16"/>
    <d v="2018-07-27T00:00:00"/>
    <s v=""/>
    <m/>
    <s v=""/>
    <x v="32"/>
  </r>
  <r>
    <n v="178"/>
    <s v=""/>
    <m/>
    <s v=" "/>
    <s v="B - Rocky Mount Release"/>
    <s v="Rocky Mount"/>
    <s v="High"/>
    <s v="79101349"/>
    <s v="079101349"/>
    <s v="07910"/>
    <s v="0791013"/>
    <s v="13"/>
    <s v="NA"/>
    <s v=" "/>
    <s v="DIN Number"/>
    <s v="N/A"/>
    <x v="154"/>
    <x v="1"/>
    <x v="2"/>
    <n v="4"/>
    <n v="15"/>
    <n v="16"/>
    <d v="2018-07-27T00:00:00"/>
    <s v=""/>
    <m/>
    <s v=""/>
    <x v="32"/>
  </r>
  <r>
    <n v="179"/>
    <s v="Confirmed / Canada - Kill"/>
    <m/>
    <s v=" "/>
    <s v="B - Rocky Mount Release"/>
    <s v="Rocky Mount"/>
    <s v="High"/>
    <s v="79111349"/>
    <s v="079111349"/>
    <s v="07911"/>
    <s v="0791113"/>
    <s v="13"/>
    <s v="NA"/>
    <s v=" "/>
    <s v="DIN Number"/>
    <s v="N/A"/>
    <x v="155"/>
    <x v="1"/>
    <x v="2"/>
    <n v="4"/>
    <n v="15"/>
    <n v="16"/>
    <d v="2018-07-27T00:00:00"/>
    <s v=""/>
    <m/>
    <s v=""/>
    <x v="32"/>
  </r>
  <r>
    <n v="180"/>
    <s v=""/>
    <s v="250 mL"/>
    <s v="0990-7922-53"/>
    <s v="B - Rocky Mount Release"/>
    <s v="Rocky Mount"/>
    <s v="High"/>
    <s v="79220414"/>
    <s v="079220414"/>
    <s v="07922"/>
    <s v="0792204"/>
    <s v="04"/>
    <s v="53"/>
    <s v="0792253"/>
    <s v="0409-7922-53"/>
    <s v="N/A"/>
    <x v="156"/>
    <x v="1"/>
    <x v="2"/>
    <n v="4"/>
    <n v="15"/>
    <n v="16"/>
    <d v="2018-07-27T00:00:00"/>
    <s v=""/>
    <m/>
    <s v=""/>
    <x v="32"/>
  </r>
  <r>
    <n v="181"/>
    <s v=""/>
    <s v="250 mL"/>
    <s v="0990-7922-25"/>
    <s v="B - Rocky Mount Release"/>
    <s v="Rocky Mount"/>
    <s v="High"/>
    <s v="79220425"/>
    <s v="079220425"/>
    <s v="07922"/>
    <s v="0792204"/>
    <s v="04"/>
    <s v="25"/>
    <s v="0792225"/>
    <s v="0409-7922-25"/>
    <s v="N/A"/>
    <x v="157"/>
    <x v="1"/>
    <x v="8"/>
    <n v="7"/>
    <n v="16"/>
    <n v="17"/>
    <d v="2018-08-03T00:00:00"/>
    <s v=""/>
    <m/>
    <s v=""/>
    <x v="19"/>
  </r>
  <r>
    <n v="182"/>
    <s v=""/>
    <s v="500 mL"/>
    <s v="0990-7922-03"/>
    <s v="B - Rocky Mount Release"/>
    <s v="Both - 1/2 Liter, B005"/>
    <s v="High"/>
    <s v="79220444"/>
    <s v="079220444"/>
    <s v="07922"/>
    <s v="0792204"/>
    <s v="04"/>
    <s v="03"/>
    <s v="0792255"/>
    <s v="0409-7922-55"/>
    <s v="N/A"/>
    <x v="158"/>
    <x v="1"/>
    <x v="7"/>
    <n v="3"/>
    <n v="6"/>
    <n v="7"/>
    <d v="2018-05-13T00:00:00"/>
    <s v=""/>
    <m/>
    <s v=""/>
    <x v="47"/>
  </r>
  <r>
    <n v="183"/>
    <s v=" "/>
    <s v="500 mL"/>
    <s v="0990-7922-03"/>
    <s v="A - Austin Release"/>
    <s v="Both - 1/2 Liter, B005"/>
    <s v=""/>
    <s v="79220444"/>
    <s v="079220444"/>
    <s v="07922"/>
    <s v="0792204"/>
    <s v="04"/>
    <s v="03"/>
    <s v="0792203"/>
    <s v="0409-7922-03"/>
    <s v="079220470"/>
    <x v="158"/>
    <x v="0"/>
    <x v="7"/>
    <n v="3"/>
    <n v="6"/>
    <n v="3"/>
    <d v="2018-03-23T00:00:00"/>
    <s v=""/>
    <m/>
    <s v=""/>
    <x v="19"/>
  </r>
  <r>
    <n v="184"/>
    <s v=" "/>
    <m/>
    <s v=" "/>
    <s v="B - Rocky Mount Release"/>
    <s v="Both - 1/2 Liter, B006"/>
    <s v="High"/>
    <s v="79221344"/>
    <s v="079221344"/>
    <s v="07922"/>
    <s v="0792213"/>
    <s v="13"/>
    <s v="NA"/>
    <s v=" "/>
    <s v="DIN Number"/>
    <s v="N/A"/>
    <x v="159"/>
    <x v="1"/>
    <x v="7"/>
    <n v="3"/>
    <n v="6"/>
    <n v="7"/>
    <d v="2018-05-13T00:00:00"/>
    <s v=""/>
    <m/>
    <s v=""/>
    <x v="19"/>
  </r>
  <r>
    <n v="185"/>
    <s v=""/>
    <s v="50 mL"/>
    <s v="0990-7923-06"/>
    <s v="B - Rocky Mount Release"/>
    <s v="Rocky Mount"/>
    <s v="High"/>
    <s v="79230406"/>
    <s v="079230406"/>
    <s v="07923"/>
    <s v="0792304"/>
    <s v="04"/>
    <s v="06"/>
    <s v="0792306"/>
    <s v="0409-7923-06"/>
    <s v="N/A"/>
    <x v="160"/>
    <x v="1"/>
    <x v="8"/>
    <n v="7"/>
    <n v="16"/>
    <n v="17"/>
    <d v="2018-08-03T00:00:00"/>
    <s v=""/>
    <m/>
    <s v=""/>
    <x v="32"/>
  </r>
  <r>
    <n v="186"/>
    <s v=""/>
    <s v="100 mL"/>
    <s v="0990-7923-11"/>
    <s v="B - Rocky Mount Release"/>
    <s v="Rocky Mount"/>
    <s v="High"/>
    <s v="79230411"/>
    <s v="079230411"/>
    <s v="07923"/>
    <s v="0792304"/>
    <s v="04"/>
    <s v="11"/>
    <s v="0792311"/>
    <s v="0409-7923-11 "/>
    <s v="N/A"/>
    <x v="161"/>
    <x v="1"/>
    <x v="8"/>
    <n v="7"/>
    <n v="16"/>
    <n v="17"/>
    <d v="2018-08-03T00:00:00"/>
    <s v=""/>
    <m/>
    <s v=""/>
    <x v="47"/>
  </r>
  <r>
    <n v="187"/>
    <s v=""/>
    <s v="500 mL"/>
    <s v="0990-7924-03"/>
    <s v="B - Rocky Mount Release"/>
    <s v="Both - 1/2 Liter, B016"/>
    <s v="High"/>
    <s v="79240444"/>
    <s v="079240444"/>
    <s v="07924"/>
    <s v="0792404"/>
    <s v="04"/>
    <s v="03"/>
    <s v="0792403"/>
    <s v="0409-07924-03 "/>
    <s v="N/A"/>
    <x v="162"/>
    <x v="1"/>
    <x v="7"/>
    <n v="3"/>
    <n v="6"/>
    <n v="7"/>
    <d v="2018-05-13T00:00:00"/>
    <s v=""/>
    <m/>
    <s v=""/>
    <x v="47"/>
  </r>
  <r>
    <n v="188"/>
    <s v=""/>
    <m/>
    <s v=" "/>
    <s v="B - Rocky Mount Release"/>
    <s v="Both - 1/2 Liter, B007"/>
    <s v="High"/>
    <s v="79241344"/>
    <s v="079241344"/>
    <s v="07924"/>
    <s v="0792413"/>
    <s v="13"/>
    <s v="NA"/>
    <s v=" "/>
    <s v="DIN Number"/>
    <s v="N/A"/>
    <x v="163"/>
    <x v="1"/>
    <x v="7"/>
    <n v="3"/>
    <n v="6"/>
    <n v="7"/>
    <d v="2018-05-13T00:00:00"/>
    <s v=""/>
    <m/>
    <s v=""/>
    <x v="20"/>
  </r>
  <r>
    <n v="189"/>
    <s v=""/>
    <s v="500 mL"/>
    <s v="0990-7925-03"/>
    <s v="B - Rocky Mount Release"/>
    <s v="Both - 1/2 Liter, B008"/>
    <s v="High"/>
    <s v="79250444"/>
    <s v="079250444"/>
    <s v="07925"/>
    <s v="0792504"/>
    <s v="04"/>
    <s v="03"/>
    <s v="0792503"/>
    <s v="0409-07925-03 "/>
    <s v="N/A"/>
    <x v="164"/>
    <x v="1"/>
    <x v="7"/>
    <n v="3"/>
    <n v="6"/>
    <n v="7"/>
    <d v="2018-05-13T00:00:00"/>
    <s v=""/>
    <m/>
    <s v=""/>
    <x v="32"/>
  </r>
  <r>
    <n v="190"/>
    <s v=""/>
    <s v="1,000 mL"/>
    <s v="0990-7925-09"/>
    <s v="B - Rocky Mount Release"/>
    <s v="Rocky Mount"/>
    <s v="High"/>
    <s v="79250449"/>
    <s v="079250449"/>
    <s v="07925"/>
    <s v="0792504"/>
    <s v="04"/>
    <s v="09"/>
    <s v="0792509"/>
    <s v="0409-07925-09"/>
    <s v="N/A"/>
    <x v="165"/>
    <x v="1"/>
    <x v="2"/>
    <n v="4"/>
    <n v="15"/>
    <n v="16"/>
    <d v="2018-07-27T00:00:00"/>
    <s v=""/>
    <m/>
    <s v=""/>
    <x v="20"/>
  </r>
  <r>
    <n v="191"/>
    <s v=""/>
    <s v="500 mL"/>
    <s v="0990-7926-03"/>
    <s v="B - Rocky Mount Release"/>
    <s v="Both - 1/2 Liter, B009"/>
    <s v="High"/>
    <s v="79260444"/>
    <s v="079260444"/>
    <s v="07926"/>
    <s v="0792604"/>
    <s v="04"/>
    <s v="03"/>
    <s v="0792603"/>
    <s v="0409-7926-03"/>
    <s v="N/A"/>
    <x v="166"/>
    <x v="1"/>
    <x v="7"/>
    <n v="3"/>
    <n v="6"/>
    <n v="7"/>
    <d v="2018-05-13T00:00:00"/>
    <s v=""/>
    <m/>
    <s v=""/>
    <x v="20"/>
  </r>
  <r>
    <n v="192"/>
    <s v=""/>
    <s v="1,000 mL"/>
    <s v="0990-7926-09"/>
    <s v="B - Rocky Mount Release"/>
    <s v="Both, A006"/>
    <s v="Low"/>
    <s v="079260449"/>
    <s v="079260449"/>
    <s v="07926"/>
    <s v="0792604"/>
    <s v="04"/>
    <s v="09"/>
    <s v="0792609"/>
    <s v="0409-7926-09"/>
    <s v="N/A"/>
    <x v="49"/>
    <x v="1"/>
    <x v="2"/>
    <n v="3"/>
    <n v="11"/>
    <n v="12"/>
    <d v="2018-06-29T00:00:00"/>
    <s v="IM0165"/>
    <n v="26"/>
    <s v=""/>
    <x v="20"/>
  </r>
  <r>
    <n v="193"/>
    <s v=" "/>
    <m/>
    <s v=" "/>
    <s v="B - Rocky Mount Release"/>
    <s v="Both - 1/2 Liter, B010"/>
    <s v="High"/>
    <s v="79261344"/>
    <s v="079261344"/>
    <s v="07926"/>
    <s v="0792613"/>
    <s v="13"/>
    <s v="NA"/>
    <s v=" "/>
    <s v="DIN Number"/>
    <s v="N/A"/>
    <x v="167"/>
    <x v="1"/>
    <x v="7"/>
    <n v="3"/>
    <n v="6"/>
    <n v="7"/>
    <d v="2018-05-13T00:00:00"/>
    <s v=""/>
    <m/>
    <s v=""/>
    <x v="20"/>
  </r>
  <r>
    <n v="194"/>
    <s v=""/>
    <s v="500 mL"/>
    <s v="0990-7929-03"/>
    <s v="B - Rocky Mount Release"/>
    <s v="Both - 1/2 Liter, B011"/>
    <s v="High"/>
    <s v="79290444"/>
    <s v="079290444"/>
    <s v="07929"/>
    <s v="0792904"/>
    <s v="04"/>
    <s v="03"/>
    <s v="0792903"/>
    <s v="0409-7929-03"/>
    <s v="N/A"/>
    <x v="168"/>
    <x v="1"/>
    <x v="7"/>
    <n v="3"/>
    <n v="6"/>
    <n v="8"/>
    <d v="2018-05-20T00:00:00"/>
    <s v=""/>
    <m/>
    <s v=""/>
    <x v="32"/>
  </r>
  <r>
    <n v="195"/>
    <s v=" "/>
    <m/>
    <s v=" "/>
    <s v="B - Rocky Mount Release"/>
    <s v="Both - 1/2 Liter, B012"/>
    <s v="High"/>
    <s v="79291344"/>
    <s v="079291344"/>
    <s v="07929"/>
    <s v="0792913"/>
    <s v="13"/>
    <s v="NA"/>
    <s v=" "/>
    <s v="DIN Number"/>
    <s v="N/A"/>
    <x v="169"/>
    <x v="1"/>
    <x v="7"/>
    <n v="3"/>
    <n v="6"/>
    <n v="8"/>
    <d v="2018-05-20T00:00:00"/>
    <s v=""/>
    <m/>
    <s v=""/>
    <x v="21"/>
  </r>
  <r>
    <n v="196"/>
    <s v=""/>
    <s v="500 mL"/>
    <s v="0990-7930-03"/>
    <s v="B - Rocky Mount Release"/>
    <s v="Both - 1/2 Liter, B013"/>
    <s v="High"/>
    <s v="79300444"/>
    <s v="079300444"/>
    <s v="07930"/>
    <s v="0793004"/>
    <s v="04"/>
    <s v="03"/>
    <s v="0793003"/>
    <s v="0409-7930-03"/>
    <s v="N/A"/>
    <x v="170"/>
    <x v="1"/>
    <x v="7"/>
    <n v="3"/>
    <n v="6"/>
    <n v="8"/>
    <d v="2018-05-20T00:00:00"/>
    <s v=""/>
    <m/>
    <s v=""/>
    <x v="32"/>
  </r>
  <r>
    <n v="197"/>
    <s v=""/>
    <s v="1,000 mL"/>
    <s v="0990-7930-09"/>
    <s v="B - Rocky Mount Release"/>
    <s v="Rocky Mount"/>
    <s v="High"/>
    <s v="79300449"/>
    <s v="079300449"/>
    <s v="07930"/>
    <s v="0793004"/>
    <s v="04"/>
    <s v="09"/>
    <s v="0793009"/>
    <s v="0409-7930-09"/>
    <s v="N/A"/>
    <x v="171"/>
    <x v="1"/>
    <x v="2"/>
    <n v="4"/>
    <n v="15"/>
    <n v="16"/>
    <d v="2018-07-27T00:00:00"/>
    <s v=""/>
    <m/>
    <s v=""/>
    <x v="19"/>
  </r>
  <r>
    <n v="198"/>
    <m/>
    <m/>
    <s v=" "/>
    <s v="B - Rocky Mount Release"/>
    <s v="Both - 1/2 Liter, B014"/>
    <s v="High"/>
    <s v="79301344"/>
    <s v="079301344"/>
    <s v="07930"/>
    <s v="0793013"/>
    <s v="13"/>
    <s v="NA"/>
    <s v=" "/>
    <s v="DIN Number"/>
    <s v="N/A"/>
    <x v="172"/>
    <x v="1"/>
    <x v="7"/>
    <n v="3"/>
    <n v="6"/>
    <n v="8"/>
    <d v="2018-05-20T00:00:00"/>
    <s v=""/>
    <m/>
    <s v=""/>
    <x v="19"/>
  </r>
  <r>
    <n v="199"/>
    <s v=" "/>
    <m/>
    <s v=" "/>
    <s v="B - Rocky Mount Release"/>
    <s v="Rocky Mount"/>
    <s v="High"/>
    <s v="79301349"/>
    <s v="079301349"/>
    <s v="07930"/>
    <s v="0793013"/>
    <s v="13"/>
    <s v="NA"/>
    <s v=" "/>
    <s v="DIN Number"/>
    <s v="N/A"/>
    <x v="173"/>
    <x v="1"/>
    <x v="2"/>
    <n v="4"/>
    <n v="15"/>
    <n v="16"/>
    <d v="2018-07-27T00:00:00"/>
    <s v=""/>
    <m/>
    <s v=""/>
    <x v="32"/>
  </r>
  <r>
    <n v="200"/>
    <s v=""/>
    <s v="500 mL"/>
    <s v="0990-7941-03"/>
    <s v="B - Rocky Mount Release"/>
    <s v="Both - 1/2 Liter, B015"/>
    <s v="High"/>
    <s v="79410444"/>
    <s v="079410444"/>
    <s v="07941"/>
    <s v="0794104"/>
    <s v="04"/>
    <s v="03"/>
    <s v="0794103"/>
    <s v="0409-7941-03"/>
    <s v="N/A"/>
    <x v="174"/>
    <x v="1"/>
    <x v="7"/>
    <n v="3"/>
    <n v="6"/>
    <n v="8"/>
    <d v="2018-05-20T00:00:00"/>
    <s v=""/>
    <m/>
    <s v=""/>
    <x v="32"/>
  </r>
  <r>
    <n v="201"/>
    <s v=""/>
    <m/>
    <s v=" "/>
    <s v="B - Rocky Mount Release"/>
    <s v="Both - 1/2 Liter, B017"/>
    <s v="High"/>
    <s v="79411344"/>
    <s v="079411344"/>
    <s v="07941"/>
    <s v="0794113"/>
    <s v="13"/>
    <s v="NA"/>
    <s v=" "/>
    <s v="DIN Number"/>
    <s v="N/A"/>
    <x v="175"/>
    <x v="1"/>
    <x v="7"/>
    <n v="3"/>
    <n v="13"/>
    <n v="8"/>
    <d v="2018-05-20T00:00:00"/>
    <s v=""/>
    <m/>
    <s v=""/>
    <x v="20"/>
  </r>
  <r>
    <n v="202"/>
    <s v=""/>
    <m/>
    <s v=" "/>
    <s v="B - Rocky Mount Release"/>
    <s v="Both - 1/2 Liter, B018"/>
    <s v="High"/>
    <s v="79421344"/>
    <s v="079421344"/>
    <s v="07942"/>
    <s v="0794213"/>
    <s v="13"/>
    <s v="NA"/>
    <s v=" "/>
    <s v="DIN Number"/>
    <s v="N/A"/>
    <x v="176"/>
    <x v="1"/>
    <x v="7"/>
    <n v="3"/>
    <n v="13"/>
    <n v="8"/>
    <d v="2018-05-20T00:00:00"/>
    <s v=""/>
    <m/>
    <s v=""/>
    <x v="32"/>
  </r>
  <r>
    <n v="203"/>
    <s v=""/>
    <m/>
    <s v=" "/>
    <s v="B - Rocky Mount Release"/>
    <s v="Rocky Mount"/>
    <s v="High"/>
    <s v="79421349"/>
    <s v="079421349"/>
    <s v="07942"/>
    <s v="0794213"/>
    <s v="13"/>
    <s v="NA"/>
    <s v=" "/>
    <s v="DIN Number"/>
    <s v="N/A"/>
    <x v="177"/>
    <x v="1"/>
    <x v="2"/>
    <n v="4"/>
    <n v="16"/>
    <n v="17"/>
    <d v="2018-08-03T00:00:00"/>
    <s v=""/>
    <m/>
    <s v=""/>
    <x v="32"/>
  </r>
  <r>
    <n v="204"/>
    <s v=""/>
    <s v="500 mL"/>
    <s v="0990-7953-03"/>
    <s v="B - Rocky Mount Release"/>
    <s v="Both - 1/2 Liter, B019"/>
    <s v="High"/>
    <s v="79530444"/>
    <s v="079530444"/>
    <s v="07953"/>
    <s v="0795304"/>
    <s v="04"/>
    <s v="03"/>
    <s v="0795303"/>
    <s v="0409-7953-03"/>
    <s v="N/A"/>
    <x v="178"/>
    <x v="1"/>
    <x v="7"/>
    <n v="3"/>
    <n v="13"/>
    <n v="7"/>
    <d v="2018-05-13T00:00:00"/>
    <s v=""/>
    <m/>
    <s v=""/>
    <x v="32"/>
  </r>
  <r>
    <n v="205"/>
    <s v=""/>
    <s v="500 mL"/>
    <s v="0990-7953-03"/>
    <s v="A - Austin Release"/>
    <s v="Both - 1/2 Liter, B019"/>
    <s v=""/>
    <s v="79530444"/>
    <s v="079530444"/>
    <s v="07953"/>
    <s v="0795304"/>
    <s v="04"/>
    <s v="03"/>
    <s v="0795303"/>
    <s v="0409-7953-03"/>
    <s v="079530452"/>
    <x v="178"/>
    <x v="0"/>
    <x v="7"/>
    <n v="3"/>
    <n v="13"/>
    <n v="3"/>
    <d v="2018-03-23T00:00:00"/>
    <s v=""/>
    <m/>
    <s v=""/>
    <x v="21"/>
  </r>
  <r>
    <n v="206"/>
    <s v=""/>
    <m/>
    <s v=" "/>
    <s v="B - Rocky Mount Release"/>
    <s v="Both - 1/2 Liter, B020"/>
    <s v="High"/>
    <s v="79531344"/>
    <s v="079531344"/>
    <s v="07953"/>
    <s v="0795313"/>
    <s v="13"/>
    <s v="NA"/>
    <s v=" "/>
    <s v="DIN Number"/>
    <s v="N/A"/>
    <x v="179"/>
    <x v="1"/>
    <x v="7"/>
    <n v="3"/>
    <n v="13"/>
    <n v="8"/>
    <d v="2018-05-20T00:00:00"/>
    <s v=""/>
    <m/>
    <s v=""/>
    <x v="21"/>
  </r>
  <r>
    <n v="207"/>
    <s v=""/>
    <s v="500 mL"/>
    <s v="0990-7965-03"/>
    <s v="B - Rocky Mount Release"/>
    <s v="Both - 1/2 Liter, B021"/>
    <s v="Low"/>
    <s v="79650444"/>
    <s v="079650444"/>
    <s v="07965"/>
    <s v="0796504"/>
    <s v="04"/>
    <s v="03"/>
    <s v="0796503"/>
    <s v="0409-7965-03"/>
    <s v="N/A"/>
    <x v="180"/>
    <x v="1"/>
    <x v="7"/>
    <n v="3"/>
    <n v="13"/>
    <n v="8"/>
    <d v="2018-05-20T00:00:00"/>
    <s v=""/>
    <m/>
    <s v=""/>
    <x v="32"/>
  </r>
  <r>
    <n v="208"/>
    <s v=""/>
    <s v="1,000 mL"/>
    <s v="0990-7965-09"/>
    <s v="B - Rocky Mount Release"/>
    <s v="Rocky Mount"/>
    <s v="High"/>
    <s v="79650449"/>
    <s v="079650449"/>
    <s v="07965"/>
    <s v="0796504"/>
    <s v="04"/>
    <s v="09"/>
    <s v="0796509"/>
    <s v="0409-7965-09"/>
    <s v="N/A"/>
    <x v="181"/>
    <x v="1"/>
    <x v="2"/>
    <n v="4"/>
    <n v="16"/>
    <n v="17"/>
    <d v="2018-08-03T00:00:00"/>
    <s v=""/>
    <m/>
    <s v=""/>
    <x v="48"/>
  </r>
  <r>
    <n v="209"/>
    <s v=""/>
    <s v="1,000 mL"/>
    <s v="0990-7968-09"/>
    <s v="B - Rocky Mount Release"/>
    <s v="Rocky Mount"/>
    <s v="High"/>
    <s v="79680449"/>
    <s v="079680449"/>
    <s v="07968"/>
    <s v="0796804"/>
    <s v="04"/>
    <s v="09"/>
    <s v="0796809"/>
    <s v="0409-7968-09"/>
    <s v="N/A"/>
    <x v="182"/>
    <x v="1"/>
    <x v="2"/>
    <n v="4"/>
    <n v="16"/>
    <n v="17"/>
    <d v="2018-08-03T00:00:00"/>
    <s v=""/>
    <m/>
    <s v=""/>
    <x v="48"/>
  </r>
  <r>
    <n v="210"/>
    <s v=""/>
    <s v="1,000 mL"/>
    <s v="0990-7982-09"/>
    <s v="B - Rocky Mount Release"/>
    <s v="Rocky Mount"/>
    <s v="High"/>
    <s v="79820449"/>
    <s v="079820449"/>
    <s v="07982"/>
    <s v="0798204"/>
    <s v="04"/>
    <s v="09"/>
    <s v="0798209"/>
    <s v="0409-7982-09"/>
    <s v="N/A"/>
    <x v="183"/>
    <x v="1"/>
    <x v="2"/>
    <n v="4"/>
    <n v="16"/>
    <n v="17"/>
    <d v="2018-08-03T00:00:00"/>
    <s v=""/>
    <m/>
    <s v=""/>
    <x v="49"/>
  </r>
  <r>
    <n v="211"/>
    <s v=""/>
    <s v="250 mL"/>
    <s v="0990-7983-53"/>
    <s v="B - Rocky Mount Release"/>
    <s v="Rocky Mount"/>
    <s v="High"/>
    <s v="079830414"/>
    <s v="079830414"/>
    <s v="07983"/>
    <s v="0798304"/>
    <s v="04"/>
    <s v="53"/>
    <s v="0798353"/>
    <s v="0409-7983-53"/>
    <s v="N/A"/>
    <x v="184"/>
    <x v="1"/>
    <x v="3"/>
    <s v="Open"/>
    <m/>
    <n v="20"/>
    <d v="2018-08-10T00:00:00"/>
    <s v=""/>
    <m/>
    <s v=""/>
    <x v="50"/>
  </r>
  <r>
    <n v="212"/>
    <s v=""/>
    <s v="250 mL"/>
    <s v="0990-7983-25"/>
    <s v="B - Rocky Mount Release"/>
    <s v="Rocky Mount"/>
    <s v="High"/>
    <s v="079830425"/>
    <s v="079830425"/>
    <s v="07983"/>
    <s v="0798304"/>
    <s v="04"/>
    <s v="25"/>
    <s v="0798325"/>
    <s v="0409-7983-25"/>
    <s v="N/A"/>
    <x v="185"/>
    <x v="1"/>
    <x v="8"/>
    <n v="7"/>
    <n v="16"/>
    <n v="17"/>
    <d v="2018-08-03T00:00:00"/>
    <s v=""/>
    <m/>
    <s v=""/>
    <x v="15"/>
  </r>
  <r>
    <n v="213"/>
    <s v=""/>
    <s v="500 mL"/>
    <s v="0990-7983-03"/>
    <s v="B - Rocky Mount Release"/>
    <s v="Both - 1/2 Liter, B022"/>
    <s v="High"/>
    <s v="079830444"/>
    <s v="079830444"/>
    <s v="07983"/>
    <s v="0798304"/>
    <s v="04"/>
    <s v="03"/>
    <s v="0798355"/>
    <s v="0409-7983-55"/>
    <s v="N/A"/>
    <x v="186"/>
    <x v="1"/>
    <x v="7"/>
    <n v="3"/>
    <n v="13"/>
    <n v="7"/>
    <d v="2018-05-13T00:00:00"/>
    <s v=""/>
    <m/>
    <s v=""/>
    <x v="51"/>
  </r>
  <r>
    <n v="214"/>
    <s v=""/>
    <s v="500 mL"/>
    <s v="0990-7983-03"/>
    <s v="A - Austin Release"/>
    <s v="Both - 1/2 Liter, B022"/>
    <s v=""/>
    <s v="79830444"/>
    <s v="079830444"/>
    <s v="07983"/>
    <s v="0798304"/>
    <s v="04"/>
    <s v="03"/>
    <s v="0798309"/>
    <s v="0409-7983-09"/>
    <s v="079830466"/>
    <x v="186"/>
    <x v="0"/>
    <x v="7"/>
    <n v="3"/>
    <n v="13"/>
    <n v="3"/>
    <d v="2018-03-23T00:00:00"/>
    <s v=""/>
    <m/>
    <s v=""/>
    <x v="15"/>
  </r>
  <r>
    <n v="215"/>
    <s v=""/>
    <s v="1,000 mL"/>
    <s v="0990-7983-09"/>
    <s v="B - Rocky Mount Release"/>
    <s v="Both - Lifecare,A014"/>
    <s v="High"/>
    <s v="079830449"/>
    <s v="079830449"/>
    <s v="07983"/>
    <s v="0798304"/>
    <s v="04"/>
    <s v="09"/>
    <s v="0798303"/>
    <s v="0409-7983-03"/>
    <s v="N/A"/>
    <x v="84"/>
    <x v="1"/>
    <x v="2"/>
    <n v="3"/>
    <n v="11"/>
    <n v="14"/>
    <d v="2018-07-13T00:00:00"/>
    <s v="IM0131"/>
    <n v="28"/>
    <s v=""/>
    <x v="15"/>
  </r>
  <r>
    <n v="216"/>
    <s v=""/>
    <s v="250 mL"/>
    <s v="0990-7983-02"/>
    <s v="B - Rocky Mount Release"/>
    <s v="Both - Part Fill, A012"/>
    <s v="Low"/>
    <s v="079830463"/>
    <s v="079830463"/>
    <s v="07983"/>
    <s v="0798304"/>
    <s v="04"/>
    <s v="02"/>
    <s v="0798302"/>
    <s v="0409-7983-02"/>
    <s v="N/A"/>
    <x v="184"/>
    <x v="1"/>
    <x v="1"/>
    <n v="1"/>
    <n v="3"/>
    <n v="2"/>
    <d v="2018-03-30T00:00:00"/>
    <s v="IM0135"/>
    <n v="32"/>
    <s v=""/>
    <x v="15"/>
  </r>
  <r>
    <n v="217"/>
    <s v=" "/>
    <m/>
    <s v=" "/>
    <s v="B - Rocky Mount Release"/>
    <s v="Both - 1/2 Liter, B023"/>
    <s v="High"/>
    <s v="79831344"/>
    <s v="079831344"/>
    <s v="07983"/>
    <s v="0798313"/>
    <s v="13"/>
    <s v="NA"/>
    <s v=" "/>
    <s v="DIN Number"/>
    <s v="N/A"/>
    <x v="187"/>
    <x v="1"/>
    <x v="7"/>
    <n v="3"/>
    <n v="13"/>
    <n v="7"/>
    <d v="2018-05-13T00:00:00"/>
    <s v=""/>
    <m/>
    <s v=""/>
    <x v="15"/>
  </r>
  <r>
    <n v="218"/>
    <s v=" "/>
    <s v="50 mL"/>
    <s v=" "/>
    <s v="A - Austin Release"/>
    <s v="Both - 1/2 Liter, B023"/>
    <s v=""/>
    <s v="79831344"/>
    <s v="079831344"/>
    <s v="07983"/>
    <s v="0798313"/>
    <s v="13"/>
    <s v="06"/>
    <s v=" "/>
    <s v="DIN Number"/>
    <s v="079831352"/>
    <x v="187"/>
    <x v="0"/>
    <x v="7"/>
    <n v="3"/>
    <n v="13"/>
    <n v="3"/>
    <d v="2018-03-23T00:00:00"/>
    <s v=""/>
    <m/>
    <s v=""/>
    <x v="32"/>
  </r>
  <r>
    <n v="219"/>
    <s v=""/>
    <m/>
    <s v="0990-7984-06"/>
    <s v="B - Rocky Mount Release"/>
    <s v="Rocky Mount"/>
    <s v="High"/>
    <s v="79840406"/>
    <s v="079840406"/>
    <s v="07984"/>
    <s v="0798404"/>
    <s v="04"/>
    <s v="06"/>
    <s v=" "/>
    <s v="DIN Number"/>
    <s v="N/A"/>
    <x v="188"/>
    <x v="1"/>
    <x v="8"/>
    <n v="7"/>
    <n v="16"/>
    <n v="17"/>
    <d v="2018-08-03T00:00:00"/>
    <s v=""/>
    <m/>
    <s v=""/>
    <x v="32"/>
  </r>
  <r>
    <n v="220"/>
    <s v=""/>
    <s v="100 mL"/>
    <s v="0990-7984-11"/>
    <s v="B - Rocky Mount Release"/>
    <s v="Rocky Mount"/>
    <s v="High"/>
    <s v="79840411"/>
    <s v="079840411"/>
    <s v="07984"/>
    <s v="0798404"/>
    <s v="04"/>
    <s v="11"/>
    <s v="0798411"/>
    <s v="0409-7984-11"/>
    <s v="N/A"/>
    <x v="189"/>
    <x v="1"/>
    <x v="8"/>
    <n v="7"/>
    <n v="16"/>
    <n v="17"/>
    <d v="2018-08-03T00:00:00"/>
    <s v=""/>
    <m/>
    <s v=""/>
    <x v="52"/>
  </r>
  <r>
    <n v="221"/>
    <s v=""/>
    <s v="250 mL"/>
    <s v="0990-7985-25"/>
    <s v="B - Rocky Mount Release"/>
    <s v="Rocky Mount"/>
    <s v="High"/>
    <s v="79850425"/>
    <s v="079850425"/>
    <s v="07985"/>
    <s v="0798504"/>
    <s v="04"/>
    <s v="25"/>
    <s v="0798525"/>
    <s v="0409-7985-25"/>
    <s v="N/A"/>
    <x v="190"/>
    <x v="1"/>
    <x v="8"/>
    <n v="7"/>
    <n v="16"/>
    <n v="17"/>
    <d v="2018-08-03T00:00:00"/>
    <s v=""/>
    <m/>
    <s v=""/>
    <x v="52"/>
  </r>
  <r>
    <n v="222"/>
    <s v=""/>
    <s v="500 mL"/>
    <s v="0990-7985-03"/>
    <s v="B - Rocky Mount Release"/>
    <s v="Both - 1/2 Liter, B024"/>
    <s v="High"/>
    <s v="79850444"/>
    <s v="079850444"/>
    <s v="07985"/>
    <s v="0798504"/>
    <s v="04"/>
    <s v="03"/>
    <s v="07985 "/>
    <s v="0409-7985-03"/>
    <s v="N/A"/>
    <x v="191"/>
    <x v="1"/>
    <x v="7"/>
    <n v="3"/>
    <n v="13"/>
    <n v="8"/>
    <d v="2018-05-20T00:00:00"/>
    <s v=""/>
    <m/>
    <s v=""/>
    <x v="53"/>
  </r>
  <r>
    <n v="223"/>
    <s v=""/>
    <m/>
    <s v=" "/>
    <s v="B - Rocky Mount Release"/>
    <s v="Both - 1/2 Liter, B025"/>
    <s v="High"/>
    <s v="79901344"/>
    <s v="079901344"/>
    <s v="07990"/>
    <s v="0799013"/>
    <s v="13"/>
    <s v="NA"/>
    <s v=" "/>
    <s v="DIN Number"/>
    <s v="N/A"/>
    <x v="192"/>
    <x v="1"/>
    <x v="7"/>
    <n v="3"/>
    <n v="13"/>
    <n v="8"/>
    <d v="2018-05-20T00:00:00"/>
    <s v=""/>
    <m/>
    <s v=""/>
    <x v="15"/>
  </r>
  <r>
    <n v="224"/>
    <s v=""/>
    <s v="10 mEq/1,000 mL"/>
    <s v="0990-7993-09"/>
    <s v="B - Rocky Mount Release"/>
    <s v="Rocky Mount"/>
    <s v="High"/>
    <s v="79930449"/>
    <s v="079930449"/>
    <s v="07993"/>
    <s v="0799304"/>
    <s v="04"/>
    <s v="09"/>
    <s v="0799309"/>
    <s v="0409-7993-61"/>
    <s v="N/A"/>
    <x v="193"/>
    <x v="1"/>
    <x v="2"/>
    <n v="4"/>
    <n v="16"/>
    <n v="17"/>
    <d v="2018-08-03T00:00:00"/>
    <s v=""/>
    <m/>
    <s v=""/>
    <x v="32"/>
  </r>
  <r>
    <n v="225"/>
    <s v=""/>
    <s v="20 mEq/1,000 mL"/>
    <s v="0990-9257-39"/>
    <s v="B - Rocky Mount Release"/>
    <s v="Rocky Mount"/>
    <s v="High"/>
    <s v="92570449"/>
    <s v="092570449"/>
    <s v="09257"/>
    <s v="0925704"/>
    <s v="04"/>
    <s v="39"/>
    <s v="0925739"/>
    <s v="0409-9257-39"/>
    <s v="N/A"/>
    <x v="194"/>
    <x v="1"/>
    <x v="2"/>
    <n v="4"/>
    <n v="16"/>
    <n v="17"/>
    <d v="2018-08-03T00:00:00"/>
    <s v=""/>
    <m/>
    <s v=""/>
    <x v="17"/>
  </r>
  <r>
    <n v="226"/>
    <s v=""/>
    <m/>
    <s v=" "/>
    <s v="B - Rocky Mount Release"/>
    <s v="Rocky Mount"/>
    <s v="Under Review"/>
    <s v="DM1070401"/>
    <s v="DM1070401"/>
    <s v="DM1070401"/>
    <s v="DM1070401"/>
    <s v="01"/>
    <s v=" "/>
    <s v="DM1070401No NDC"/>
    <s v="No NDC"/>
    <s v="N/A"/>
    <x v="195"/>
    <x v="1"/>
    <x v="5"/>
    <n v="6"/>
    <n v="5"/>
    <n v="19"/>
    <d v="2018-08-24T00:00:00"/>
    <s v=""/>
    <m/>
    <s v=""/>
    <x v="54"/>
  </r>
  <r>
    <n v="227"/>
    <s v=""/>
    <m/>
    <s v=" "/>
    <s v="B - Rocky Mount Release"/>
    <s v="Rocky Mount"/>
    <s v="Under Review"/>
    <s v="DM1080401"/>
    <s v="DM1080401"/>
    <s v="DM1070401"/>
    <s v="DM1070401"/>
    <s v="01"/>
    <s v=" "/>
    <s v="DM1070401No NDC"/>
    <s v="No NDC"/>
    <s v="N/A"/>
    <x v="196"/>
    <x v="1"/>
    <x v="5"/>
    <n v="6"/>
    <n v="5"/>
    <n v="19"/>
    <d v="2018-08-24T00:00:00"/>
    <s v=""/>
    <m/>
    <s v=""/>
    <x v="32"/>
  </r>
  <r>
    <n v="228"/>
    <s v=""/>
    <m/>
    <s v=" "/>
    <s v="DISABLE"/>
    <s v="DISABLE"/>
    <s v=""/>
    <s v="079541358"/>
    <s v="079541358"/>
    <s v="07954"/>
    <s v="0795413"/>
    <s v="13"/>
    <s v="NA"/>
    <s v=" "/>
    <s v="DIN Number"/>
    <m/>
    <x v="197"/>
    <x v="4"/>
    <x v="9"/>
    <s v="DISABLE"/>
    <m/>
    <n v="99"/>
    <m/>
    <s v=""/>
    <m/>
    <s v=""/>
    <x v="32"/>
  </r>
  <r>
    <n v="229"/>
    <s v=""/>
    <m/>
    <s v=" "/>
    <s v="DISABLE"/>
    <s v="DISABLE"/>
    <s v=""/>
    <s v="071691389"/>
    <s v="071691389"/>
    <s v="07169"/>
    <s v="0716913"/>
    <s v="13"/>
    <s v="NA"/>
    <s v=" "/>
    <s v="DIN Number"/>
    <m/>
    <x v="198"/>
    <x v="4"/>
    <x v="9"/>
    <s v="DISABLE"/>
    <m/>
    <n v="99"/>
    <m/>
    <s v=""/>
    <m/>
    <s v=""/>
    <x v="32"/>
  </r>
  <r>
    <n v="230"/>
    <s v=""/>
    <m/>
    <s v=" "/>
    <s v="DISABLE"/>
    <s v="DISABLE"/>
    <s v=""/>
    <s v="079651344"/>
    <s v="079651344"/>
    <s v="07965"/>
    <s v="0796513"/>
    <s v="13"/>
    <s v="NA"/>
    <s v=" "/>
    <s v="DIN Number"/>
    <m/>
    <x v="199"/>
    <x v="4"/>
    <x v="9"/>
    <s v="DISABLE"/>
    <m/>
    <n v="99"/>
    <m/>
    <s v=""/>
    <m/>
    <s v=""/>
    <x v="32"/>
  </r>
  <r>
    <n v="231"/>
    <s v=""/>
    <m/>
    <s v=" "/>
    <s v="DISABLE"/>
    <s v="DISABLE"/>
    <s v=""/>
    <s v="079651349"/>
    <s v="079651349"/>
    <s v="07965"/>
    <s v="0796513"/>
    <s v="13"/>
    <s v="NA"/>
    <s v=" "/>
    <s v="DIN Number"/>
    <m/>
    <x v="199"/>
    <x v="4"/>
    <x v="9"/>
    <s v="DISABLE"/>
    <m/>
    <n v="99"/>
    <m/>
    <s v=""/>
    <m/>
    <s v=""/>
    <x v="32"/>
  </r>
  <r>
    <n v="232"/>
    <s v=""/>
    <m/>
    <s v=" "/>
    <s v="DISABLE"/>
    <s v="DISABLE"/>
    <s v=""/>
    <s v="079681389"/>
    <s v="079681389"/>
    <s v="07968"/>
    <s v="0796813"/>
    <s v="13"/>
    <s v="NA"/>
    <s v=" "/>
    <s v="DIN Number"/>
    <m/>
    <x v="200"/>
    <x v="4"/>
    <x v="9"/>
    <s v="DISABLE"/>
    <m/>
    <n v="99"/>
    <m/>
    <s v=""/>
    <m/>
    <s v=""/>
    <x v="32"/>
  </r>
  <r>
    <n v="233"/>
    <s v=""/>
    <m/>
    <s v=" "/>
    <s v="DISABLE"/>
    <s v="DISABLE"/>
    <s v=""/>
    <s v="079011349"/>
    <s v="079011349"/>
    <s v="07901"/>
    <s v="0790113"/>
    <s v="13"/>
    <s v="NA"/>
    <s v=" "/>
    <s v="DIN Number"/>
    <m/>
    <x v="201"/>
    <x v="4"/>
    <x v="9"/>
    <s v="DISABLE"/>
    <m/>
    <n v="99"/>
    <m/>
    <s v=""/>
    <m/>
    <s v=""/>
    <x v="32"/>
  </r>
  <r>
    <n v="234"/>
    <s v=""/>
    <m/>
    <s v=" "/>
    <s v="DISABLE"/>
    <s v="DISABLE"/>
    <s v=""/>
    <s v="041911389"/>
    <s v="041911389"/>
    <s v="04191"/>
    <s v="0419113"/>
    <s v="13"/>
    <s v="NA"/>
    <s v=" "/>
    <s v="DIN Number"/>
    <m/>
    <x v="202"/>
    <x v="4"/>
    <x v="9"/>
    <s v="DISABLE"/>
    <m/>
    <n v="99"/>
    <m/>
    <s v=""/>
    <m/>
    <s v=""/>
    <x v="32"/>
  </r>
  <r>
    <n v="235"/>
    <s v=""/>
    <m/>
    <s v=" "/>
    <s v="DISABLE"/>
    <s v="DISABLE"/>
    <s v=""/>
    <s v="076701358"/>
    <s v="076701358"/>
    <s v="07670"/>
    <s v="0767013"/>
    <s v="13"/>
    <s v="NA"/>
    <s v=" "/>
    <s v="DIN Number"/>
    <m/>
    <x v="203"/>
    <x v="4"/>
    <x v="9"/>
    <s v="DISABLE"/>
    <m/>
    <n v="99"/>
    <m/>
    <s v=""/>
    <m/>
    <s v=""/>
    <x v="32"/>
  </r>
  <r>
    <n v="236"/>
    <s v=""/>
    <m/>
    <s v=" "/>
    <s v="DISABLE"/>
    <s v="DISABLE"/>
    <s v=""/>
    <s v="079181393"/>
    <s v="079181393"/>
    <s v="07918"/>
    <s v="0791813"/>
    <s v="13"/>
    <s v="NA"/>
    <s v=" "/>
    <s v="DIN Number"/>
    <m/>
    <x v="204"/>
    <x v="4"/>
    <x v="9"/>
    <s v="DISABLE"/>
    <m/>
    <n v="99"/>
    <m/>
    <s v=""/>
    <m/>
    <s v=""/>
    <x v="32"/>
  </r>
  <r>
    <n v="237"/>
    <s v=""/>
    <m/>
    <s v=" "/>
    <s v="DISABLE"/>
    <s v="DISABLE"/>
    <s v=""/>
    <s v="079291349"/>
    <s v="079291349"/>
    <s v="07929"/>
    <s v="0792913"/>
    <s v="13"/>
    <s v="NA"/>
    <s v=" "/>
    <s v="DIN Number"/>
    <m/>
    <x v="205"/>
    <x v="4"/>
    <x v="9"/>
    <s v="DISABLE"/>
    <m/>
    <n v="99"/>
    <m/>
    <s v=""/>
    <m/>
    <s v=""/>
    <x v="32"/>
  </r>
  <r>
    <n v="238"/>
    <s v=""/>
    <m/>
    <s v=" "/>
    <s v="DISABLE"/>
    <s v="DISABLE"/>
    <s v=""/>
    <s v="079301363"/>
    <s v="079301363"/>
    <s v="07930"/>
    <s v="0793013"/>
    <s v="13"/>
    <s v="NA"/>
    <s v=" "/>
    <s v="DIN Number"/>
    <s v="N/A"/>
    <x v="206"/>
    <x v="4"/>
    <x v="9"/>
    <s v="DISABLE"/>
    <m/>
    <n v="99"/>
    <m/>
    <s v=""/>
    <m/>
    <s v=""/>
    <x v="32"/>
  </r>
  <r>
    <n v="239"/>
    <s v=""/>
    <m/>
    <s v=" "/>
    <s v="DISABLE"/>
    <s v="DISABLE"/>
    <s v=""/>
    <s v="079381393"/>
    <s v="079381393"/>
    <s v="07938"/>
    <s v="0793813"/>
    <s v="13"/>
    <s v="NA"/>
    <s v=" "/>
    <s v="DIN Number"/>
    <m/>
    <x v="206"/>
    <x v="4"/>
    <x v="9"/>
    <s v="DISABLE"/>
    <m/>
    <n v="99"/>
    <m/>
    <s v=""/>
    <m/>
    <s v=""/>
    <x v="32"/>
  </r>
  <r>
    <n v="240"/>
    <s v=""/>
    <m/>
    <s v=" "/>
    <s v="DISABLE"/>
    <s v="DISABLE"/>
    <s v=""/>
    <s v="079421363"/>
    <s v="079421363"/>
    <s v="07942"/>
    <s v="0794213"/>
    <s v="13"/>
    <s v="NA"/>
    <s v=" "/>
    <s v="DIN Number"/>
    <m/>
    <x v="207"/>
    <x v="4"/>
    <x v="9"/>
    <s v="DISABLE"/>
    <m/>
    <n v="99"/>
    <m/>
    <s v=""/>
    <m/>
    <s v=""/>
    <x v="32"/>
  </r>
  <r>
    <n v="241"/>
    <s v=""/>
    <m/>
    <s v=" "/>
    <s v="DISABLE"/>
    <s v="DISABLE"/>
    <s v=""/>
    <s v="079421346"/>
    <s v="079421346"/>
    <s v="07942"/>
    <s v="0794213"/>
    <s v="13"/>
    <s v="NA"/>
    <s v=" "/>
    <s v="DIN Number"/>
    <m/>
    <x v="207"/>
    <x v="4"/>
    <x v="9"/>
    <s v="DISABLE"/>
    <m/>
    <n v="99"/>
    <m/>
    <s v=""/>
    <m/>
    <s v=""/>
    <x v="32"/>
  </r>
  <r>
    <n v="242"/>
    <s v=""/>
    <m/>
    <s v=" "/>
    <s v="DISABLE"/>
    <s v="DISABLE"/>
    <s v=""/>
    <s v="079421347"/>
    <s v="079421347"/>
    <s v="07942"/>
    <s v="0794213"/>
    <s v="13"/>
    <s v="NA"/>
    <s v=" "/>
    <s v="DIN Number"/>
    <m/>
    <x v="207"/>
    <x v="4"/>
    <x v="9"/>
    <s v="DISABLE"/>
    <m/>
    <n v="99"/>
    <m/>
    <s v=""/>
    <m/>
    <s v=""/>
    <x v="32"/>
  </r>
  <r>
    <n v="243"/>
    <s v="(1)"/>
    <m/>
    <s v=" "/>
    <s v="DISABLE"/>
    <s v="DISABLE"/>
    <s v=""/>
    <s v="071681389"/>
    <s v="071681389"/>
    <s v="07168"/>
    <s v="0716813"/>
    <s v="13"/>
    <s v="NA"/>
    <s v=" "/>
    <s v="DIN Number"/>
    <m/>
    <x v="208"/>
    <x v="0"/>
    <x v="9"/>
    <s v="DISABLE"/>
    <m/>
    <n v="99"/>
    <m/>
    <s v="IM1367"/>
    <n v="6"/>
    <s v=""/>
    <x v="8"/>
  </r>
  <r>
    <n v="244"/>
    <s v=""/>
    <m/>
    <s v=" "/>
    <s v="DISABLE"/>
    <s v="DISABLE"/>
    <s v=""/>
    <s v="079241349"/>
    <s v="079241349"/>
    <s v="07924"/>
    <s v="0792413"/>
    <s v="13"/>
    <s v="NA"/>
    <s v=" "/>
    <s v="DIN Number"/>
    <m/>
    <x v="209"/>
    <x v="4"/>
    <x v="9"/>
    <s v="DISABLE"/>
    <m/>
    <n v="99"/>
    <m/>
    <s v="IM1367*"/>
    <n v="0"/>
    <s v=""/>
    <x v="8"/>
  </r>
  <r>
    <n v="245"/>
    <s v=""/>
    <s v="500 mL"/>
    <s v="0990-7372-03"/>
    <s v="A - Austin Release"/>
    <s v="Both - 1/2 Liter, B001"/>
    <s v=""/>
    <s v="73720444"/>
    <s v="073720444"/>
    <s v="07372"/>
    <s v="0737204"/>
    <s v="04"/>
    <s v="03"/>
    <s v="0737203"/>
    <s v="0409-7372-03"/>
    <s v="073720452"/>
    <x v="143"/>
    <x v="0"/>
    <x v="7"/>
    <n v="3"/>
    <n v="6"/>
    <n v="7"/>
    <d v="2018-05-13T00:00:00"/>
    <s v="IM1378"/>
    <n v="0"/>
    <s v=""/>
    <x v="8"/>
  </r>
  <r>
    <n v="246"/>
    <s v=""/>
    <s v="500 mL"/>
    <s v="0990-7670-03"/>
    <s v="A - Austin Release"/>
    <s v="Both - 1/2 Liter, B002"/>
    <s v=""/>
    <s v="76700444"/>
    <s v="076700444"/>
    <s v="07670"/>
    <s v="0767004"/>
    <s v="04"/>
    <s v="03"/>
    <s v="0767003"/>
    <s v="0409-7670-03 "/>
    <s v="076700452"/>
    <x v="144"/>
    <x v="0"/>
    <x v="7"/>
    <n v="3"/>
    <n v="6"/>
    <n v="7"/>
    <d v="2018-05-13T00:00:00"/>
    <s v=""/>
    <m/>
    <s v=""/>
    <x v="12"/>
  </r>
  <r>
    <n v="247"/>
    <s v=""/>
    <s v="10 mEq/500 mL"/>
    <s v="0990-7901-03 "/>
    <s v="A - Austin Release"/>
    <s v="Both - 1/2 Liter, B003"/>
    <s v=""/>
    <s v="79010444"/>
    <s v="079010444"/>
    <s v="07901"/>
    <s v="0790104"/>
    <s v="04"/>
    <s v="3 "/>
    <s v="0790103"/>
    <s v="0409-7901-03 "/>
    <s v="079010452"/>
    <x v="145"/>
    <x v="0"/>
    <x v="7"/>
    <n v="3"/>
    <n v="13"/>
    <n v="7"/>
    <d v="2018-05-13T00:00:00"/>
    <s v=""/>
    <m/>
    <s v=""/>
    <x v="13"/>
  </r>
  <r>
    <n v="248"/>
    <s v=""/>
    <s v="10 mEq/500 mL"/>
    <s v="0409-7965-03"/>
    <s v="A - Austin Release"/>
    <s v="Both - 1/2 Liter, B004"/>
    <s v=""/>
    <s v="79020444"/>
    <s v="079020444"/>
    <s v="07902"/>
    <s v="0790204"/>
    <s v="04"/>
    <s v="03"/>
    <s v="0790203"/>
    <s v="0409-7902-03 "/>
    <s v="079020452"/>
    <x v="147"/>
    <x v="0"/>
    <x v="7"/>
    <n v="3"/>
    <n v="6"/>
    <n v="7"/>
    <d v="2018-05-13T00:00:00"/>
    <s v=""/>
    <m/>
    <s v=""/>
    <x v="17"/>
  </r>
  <r>
    <n v="249"/>
    <s v=" "/>
    <m/>
    <s v=" "/>
    <s v="A - Austin Release"/>
    <s v="Both - 1/2 Liter, B006"/>
    <s v=""/>
    <s v="79221344"/>
    <s v="079221344"/>
    <s v="07922"/>
    <s v="0792213"/>
    <s v="13"/>
    <s v="NA"/>
    <s v=" "/>
    <s v="DIN Number"/>
    <s v="079221354"/>
    <x v="159"/>
    <x v="0"/>
    <x v="7"/>
    <n v="3"/>
    <n v="6"/>
    <n v="7"/>
    <d v="2018-05-13T00:00:00"/>
    <s v=""/>
    <m/>
    <s v=""/>
    <x v="17"/>
  </r>
  <r>
    <n v="250"/>
    <s v=""/>
    <s v="500 mL"/>
    <s v="0990-7924-03"/>
    <s v="A - Austin Release"/>
    <s v="Both - 1/2 Liter, B016"/>
    <s v=""/>
    <s v="79240444"/>
    <s v="079240444"/>
    <s v="07924"/>
    <s v="0792404"/>
    <s v="04"/>
    <s v="03"/>
    <s v="0792403"/>
    <s v="0409-07924-03 "/>
    <s v="079240452"/>
    <x v="162"/>
    <x v="0"/>
    <x v="7"/>
    <n v="3"/>
    <n v="6"/>
    <n v="7"/>
    <d v="2018-05-13T00:00:00"/>
    <s v=""/>
    <m/>
    <s v=""/>
    <x v="32"/>
  </r>
  <r>
    <n v="251"/>
    <s v=" "/>
    <m/>
    <s v=" "/>
    <s v="A - Austin Release"/>
    <s v="Both - 1/2 Liter, B007"/>
    <s v=""/>
    <s v="79241344"/>
    <s v="079241344"/>
    <s v="07924"/>
    <s v="0792413"/>
    <s v="13"/>
    <s v="NA"/>
    <s v=" "/>
    <s v="DIN Number"/>
    <s v="079241352"/>
    <x v="163"/>
    <x v="0"/>
    <x v="7"/>
    <n v="3"/>
    <n v="6"/>
    <n v="7"/>
    <d v="2018-05-13T00:00:00"/>
    <s v=""/>
    <m/>
    <s v=""/>
    <x v="20"/>
  </r>
  <r>
    <n v="252"/>
    <s v=""/>
    <s v="500 mL"/>
    <s v="0990-7925-03"/>
    <s v="A - Austin Release"/>
    <s v="Both - 1/2 Liter, B008"/>
    <s v=""/>
    <s v="79250444"/>
    <s v="079250444"/>
    <s v="07925"/>
    <s v="0792504"/>
    <s v="04"/>
    <s v="03"/>
    <s v="0792503"/>
    <s v="0409-07925-03 "/>
    <s v="079250452"/>
    <x v="164"/>
    <x v="0"/>
    <x v="7"/>
    <n v="3"/>
    <n v="6"/>
    <n v="7"/>
    <d v="2018-05-13T00:00:00"/>
    <s v=""/>
    <m/>
    <s v=""/>
    <x v="32"/>
  </r>
  <r>
    <n v="253"/>
    <s v=""/>
    <s v="500 mL"/>
    <s v="0990-7926-03"/>
    <s v="A - Austin Release"/>
    <s v="Both - 1/2 Liter, B009"/>
    <s v=""/>
    <s v="79260444"/>
    <s v="079260444"/>
    <s v="07926"/>
    <s v="0792604"/>
    <s v="04"/>
    <s v="03"/>
    <s v="07926 03"/>
    <s v="0409-7926-03"/>
    <s v="079260452"/>
    <x v="166"/>
    <x v="0"/>
    <x v="7"/>
    <n v="3"/>
    <n v="6"/>
    <n v="7"/>
    <d v="2018-05-13T00:00:00"/>
    <s v=""/>
    <m/>
    <s v=""/>
    <x v="20"/>
  </r>
  <r>
    <n v="254"/>
    <s v=" "/>
    <m/>
    <s v=" "/>
    <s v="A - Austin Release"/>
    <s v="Both - 1/2 Liter, B010"/>
    <s v=""/>
    <s v="79261344"/>
    <s v="079261344"/>
    <s v="07926"/>
    <s v="0792613"/>
    <s v="13"/>
    <s v="NA"/>
    <s v=" "/>
    <s v="DIN Number"/>
    <s v="079261352"/>
    <x v="167"/>
    <x v="0"/>
    <x v="7"/>
    <n v="3"/>
    <n v="6"/>
    <n v="7"/>
    <d v="2018-05-13T00:00:00"/>
    <s v=""/>
    <m/>
    <s v=""/>
    <x v="20"/>
  </r>
  <r>
    <n v="255"/>
    <s v=""/>
    <s v="500 mL"/>
    <s v="0990-7929-03"/>
    <s v="A - Austin Release"/>
    <s v="Both - 1/2 Liter, B011"/>
    <s v=""/>
    <s v="79290444"/>
    <s v="079290444"/>
    <s v="07929"/>
    <s v="0792904"/>
    <s v="04"/>
    <s v="03"/>
    <s v="0792903"/>
    <s v="0409-7929-03"/>
    <s v="079290452"/>
    <x v="168"/>
    <x v="0"/>
    <x v="7"/>
    <n v="3"/>
    <n v="6"/>
    <n v="8"/>
    <d v="2018-05-20T00:00:00"/>
    <s v=""/>
    <m/>
    <s v=""/>
    <x v="32"/>
  </r>
  <r>
    <n v="256"/>
    <s v=" "/>
    <m/>
    <s v=" "/>
    <s v="A - Austin Release"/>
    <s v="Both - 1/2 Liter, B012"/>
    <s v=""/>
    <s v="79291344"/>
    <s v="079291344"/>
    <s v="07929"/>
    <s v="0792913"/>
    <s v="13"/>
    <s v="NA"/>
    <s v=" "/>
    <s v="DIN Number"/>
    <s v="079291352"/>
    <x v="169"/>
    <x v="0"/>
    <x v="7"/>
    <n v="3"/>
    <n v="6"/>
    <n v="8"/>
    <d v="2018-05-20T00:00:00"/>
    <s v=""/>
    <m/>
    <s v=""/>
    <x v="21"/>
  </r>
  <r>
    <n v="257"/>
    <s v=""/>
    <s v="500 mL"/>
    <s v="0990-7930-03"/>
    <s v="A - Austin Release"/>
    <s v="Both - 1/2 Liter, B013"/>
    <s v=""/>
    <s v="79300444"/>
    <s v="079300444"/>
    <s v="07930"/>
    <s v="0793004"/>
    <s v="04"/>
    <s v="03"/>
    <s v="0793003"/>
    <s v="0409-7930-03"/>
    <s v="079300452"/>
    <x v="170"/>
    <x v="0"/>
    <x v="7"/>
    <n v="3"/>
    <n v="6"/>
    <n v="8"/>
    <d v="2018-05-20T00:00:00"/>
    <s v=""/>
    <m/>
    <s v=""/>
    <x v="32"/>
  </r>
  <r>
    <n v="258"/>
    <s v=" "/>
    <m/>
    <s v=" "/>
    <s v="A - Austin Release"/>
    <s v="Both - 1/2 Liter, B014"/>
    <s v=""/>
    <s v="79301344"/>
    <s v="079301344"/>
    <s v="07930"/>
    <s v="0793013"/>
    <s v="13"/>
    <s v="NA"/>
    <s v=" "/>
    <s v="DIN Number"/>
    <s v="079301352"/>
    <x v="172"/>
    <x v="0"/>
    <x v="7"/>
    <n v="3"/>
    <n v="6"/>
    <n v="8"/>
    <d v="2018-05-20T00:00:00"/>
    <s v=""/>
    <m/>
    <s v=""/>
    <x v="19"/>
  </r>
  <r>
    <n v="259"/>
    <s v=""/>
    <s v="500 mL"/>
    <s v="0990-7941-03"/>
    <s v="A - Austin Release"/>
    <s v="Both - 1/2 Liter, B015"/>
    <s v=""/>
    <s v="79410444"/>
    <s v="079410444"/>
    <s v="07941"/>
    <s v="0794104"/>
    <s v="04"/>
    <s v="03"/>
    <s v="0794103"/>
    <s v="0409-7941-03"/>
    <s v="079410452"/>
    <x v="174"/>
    <x v="0"/>
    <x v="7"/>
    <n v="3"/>
    <n v="6"/>
    <n v="8"/>
    <d v="2018-05-20T00:00:00"/>
    <s v=""/>
    <m/>
    <s v=""/>
    <x v="32"/>
  </r>
  <r>
    <n v="260"/>
    <s v=" "/>
    <m/>
    <s v=" "/>
    <s v="A - Austin Release"/>
    <s v="Both - 1/2 Liter, B017"/>
    <s v=""/>
    <s v="79411344"/>
    <s v="079411344"/>
    <s v="07941"/>
    <s v="0794113"/>
    <s v="13"/>
    <s v="NA"/>
    <s v=" "/>
    <s v="DIN Number"/>
    <s v="079411352"/>
    <x v="175"/>
    <x v="0"/>
    <x v="7"/>
    <n v="3"/>
    <n v="13"/>
    <n v="8"/>
    <d v="2018-05-20T00:00:00"/>
    <s v=""/>
    <m/>
    <s v=""/>
    <x v="20"/>
  </r>
  <r>
    <n v="261"/>
    <s v=""/>
    <m/>
    <s v=" "/>
    <s v="A - Austin Release"/>
    <s v="Both - 1/2 Liter, B018"/>
    <s v=""/>
    <s v="79421344"/>
    <s v="079421344"/>
    <s v="07942"/>
    <s v="0794213"/>
    <s v="13"/>
    <s v="NA"/>
    <s v=" "/>
    <s v="DIN Number"/>
    <s v="079421352"/>
    <x v="176"/>
    <x v="0"/>
    <x v="7"/>
    <n v="3"/>
    <n v="13"/>
    <n v="8"/>
    <d v="2018-05-20T00:00:00"/>
    <s v=""/>
    <m/>
    <s v=""/>
    <x v="32"/>
  </r>
  <r>
    <n v="262"/>
    <s v=""/>
    <m/>
    <s v=" "/>
    <s v="A - Austin Release"/>
    <s v="Both - 1/2 Liter, B020"/>
    <s v=""/>
    <s v="79531344"/>
    <s v="079531344"/>
    <s v="07953"/>
    <s v="0795313"/>
    <s v="13"/>
    <s v="NA"/>
    <s v=" "/>
    <s v="DIN Number"/>
    <s v="079531352"/>
    <x v="179"/>
    <x v="0"/>
    <x v="7"/>
    <n v="3"/>
    <n v="13"/>
    <n v="8"/>
    <d v="2018-05-20T00:00:00"/>
    <s v=""/>
    <m/>
    <s v=""/>
    <x v="32"/>
  </r>
  <r>
    <n v="263"/>
    <n v="4"/>
    <s v="500 mL"/>
    <s v="0990-7965-03"/>
    <s v="A - Austin Release"/>
    <s v="Both - 1/2 Liter, B021"/>
    <s v=""/>
    <s v="79650444"/>
    <s v="079650444"/>
    <s v="07965"/>
    <s v="0796504"/>
    <s v="04"/>
    <s v="03"/>
    <s v="0796503"/>
    <s v="0409-7965-03"/>
    <s v="079650452"/>
    <x v="180"/>
    <x v="0"/>
    <x v="7"/>
    <n v="3"/>
    <n v="13"/>
    <n v="8"/>
    <d v="2018-05-20T00:00:00"/>
    <s v=""/>
    <m/>
    <s v=""/>
    <x v="32"/>
  </r>
  <r>
    <n v="264"/>
    <s v=""/>
    <s v="500 mL"/>
    <s v="0990-7985-03"/>
    <s v="A - Austin Release"/>
    <s v="Both - 1/2 Liter, B024"/>
    <s v=""/>
    <s v="79850444"/>
    <s v="079850444"/>
    <s v="07985"/>
    <s v="0798504"/>
    <s v="04"/>
    <s v="03"/>
    <s v="0798503"/>
    <s v="0409-7985-03"/>
    <s v="079850452"/>
    <x v="191"/>
    <x v="0"/>
    <x v="7"/>
    <n v="3"/>
    <n v="13"/>
    <n v="8"/>
    <d v="2018-05-20T00:00:00"/>
    <s v=""/>
    <m/>
    <s v=""/>
    <x v="48"/>
  </r>
  <r>
    <n v="265"/>
    <s v=""/>
    <m/>
    <s v=" "/>
    <s v="A - Austin Release"/>
    <s v="Both - 1/2 Liter, B025"/>
    <s v=""/>
    <s v="79901344"/>
    <s v="079901344"/>
    <s v="07990"/>
    <s v="0799013"/>
    <s v="13"/>
    <s v="NA"/>
    <s v=" "/>
    <s v="DIN Number"/>
    <s v="079901352"/>
    <x v="192"/>
    <x v="0"/>
    <x v="7"/>
    <n v="3"/>
    <n v="13"/>
    <n v="8"/>
    <d v="2018-05-20T00:00:00"/>
    <s v=""/>
    <m/>
    <s v=""/>
    <x v="15"/>
  </r>
  <r>
    <n v="266"/>
    <s v=""/>
    <s v="250 mL"/>
    <s v="0990-7983-53"/>
    <s v="Deleted"/>
    <s v="Deleted"/>
    <s v=""/>
    <s v="079830414"/>
    <s v="079830414"/>
    <s v="07983"/>
    <s v="0798304"/>
    <s v="04"/>
    <s v="53"/>
    <s v="0798353"/>
    <s v="0409-7983-53"/>
    <m/>
    <x v="184"/>
    <x v="0"/>
    <x v="10"/>
    <s v="DELETED"/>
    <m/>
    <n v="99"/>
    <m/>
    <s v=""/>
    <m/>
    <s v=""/>
    <x v="32"/>
  </r>
  <r>
    <n v="267"/>
    <s v=""/>
    <s v="250 mL"/>
    <s v="0990-7922-53"/>
    <s v="B - Rocky Mount Release"/>
    <s v="Rocky Mount"/>
    <s v="High"/>
    <s v="79220414"/>
    <s v="079220414"/>
    <s v="07922"/>
    <s v="0792204"/>
    <s v="04"/>
    <s v="53"/>
    <s v="0792253"/>
    <s v="0409-7922-53"/>
    <s v="N/A"/>
    <x v="156"/>
    <x v="1"/>
    <x v="3"/>
    <s v="Open"/>
    <m/>
    <n v="20"/>
    <d v="2018-08-10T00:00:00"/>
    <s v=""/>
    <m/>
    <s v=""/>
    <x v="15"/>
  </r>
  <r>
    <n v="268"/>
    <s v=" "/>
    <m/>
    <s v="0990-7927-21"/>
    <s v="A - Austin Release"/>
    <s v="Austin"/>
    <s v="N/A"/>
    <s v="079270421"/>
    <s v="079270421"/>
    <s v="07927"/>
    <s v="0792704"/>
    <s v="04"/>
    <s v="21"/>
    <s v="07951No NDC"/>
    <s v="No NDC"/>
    <s v="079270471"/>
    <x v="210"/>
    <x v="2"/>
    <x v="2"/>
    <n v="1"/>
    <n v="1"/>
    <n v="1"/>
    <d v="2018-05-01T00:00:00"/>
    <s v=""/>
    <m/>
    <m/>
    <x v="19"/>
  </r>
  <r>
    <n v="269"/>
    <s v=" "/>
    <s v="500 mL"/>
    <s v="0990-4203-03"/>
    <s v="A - Austin Release"/>
    <s v="Austin"/>
    <s v="N/A"/>
    <s v="42030411"/>
    <s v="042030411"/>
    <s v="04203"/>
    <s v="0420304"/>
    <s v="04"/>
    <s v="03"/>
    <m/>
    <s v="0409-4203-03"/>
    <m/>
    <x v="211"/>
    <x v="0"/>
    <x v="0"/>
    <s v=" "/>
    <n v="10"/>
    <n v="10"/>
    <m/>
    <s v=""/>
    <m/>
    <m/>
    <x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N61" firstHeaderRow="1" firstDataRow="3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>
      <items count="213">
        <item x="151"/>
        <item x="152"/>
        <item x="126"/>
        <item x="127"/>
        <item x="153"/>
        <item x="191"/>
        <item x="26"/>
        <item x="190"/>
        <item x="25"/>
        <item x="98"/>
        <item x="97"/>
        <item x="99"/>
        <item x="7"/>
        <item x="184"/>
        <item x="84"/>
        <item x="87"/>
        <item x="186"/>
        <item x="187"/>
        <item x="91"/>
        <item x="96"/>
        <item x="189"/>
        <item x="83"/>
        <item x="94"/>
        <item x="90"/>
        <item x="86"/>
        <item x="89"/>
        <item x="185"/>
        <item x="93"/>
        <item x="95"/>
        <item x="92"/>
        <item x="188"/>
        <item x="85"/>
        <item x="88"/>
        <item x="119"/>
        <item x="137"/>
        <item x="120"/>
        <item x="139"/>
        <item x="138"/>
        <item x="69"/>
        <item x="71"/>
        <item x="73"/>
        <item x="70"/>
        <item x="72"/>
        <item x="147"/>
        <item x="62"/>
        <item x="53"/>
        <item x="171"/>
        <item x="173"/>
        <item x="170"/>
        <item x="172"/>
        <item x="10"/>
        <item x="11"/>
        <item x="201"/>
        <item x="194"/>
        <item x="133"/>
        <item x="134"/>
        <item x="128"/>
        <item x="129"/>
        <item x="132"/>
        <item x="145"/>
        <item x="55"/>
        <item x="54"/>
        <item x="56"/>
        <item x="23"/>
        <item x="22"/>
        <item x="24"/>
        <item x="102"/>
        <item x="135"/>
        <item x="136"/>
        <item x="130"/>
        <item x="131"/>
        <item x="60"/>
        <item x="61"/>
        <item x="48"/>
        <item x="47"/>
        <item x="162"/>
        <item x="163"/>
        <item x="146"/>
        <item x="29"/>
        <item x="165"/>
        <item x="164"/>
        <item x="49"/>
        <item x="51"/>
        <item x="50"/>
        <item x="166"/>
        <item x="167"/>
        <item x="193"/>
        <item x="30"/>
        <item x="148"/>
        <item x="31"/>
        <item x="149"/>
        <item x="32"/>
        <item x="150"/>
        <item x="63"/>
        <item x="174"/>
        <item x="175"/>
        <item x="168"/>
        <item x="169"/>
        <item x="52"/>
        <item x="43"/>
        <item x="46"/>
        <item x="156"/>
        <item x="41"/>
        <item x="161"/>
        <item x="35"/>
        <item x="38"/>
        <item x="34"/>
        <item x="40"/>
        <item x="37"/>
        <item x="39"/>
        <item x="157"/>
        <item x="42"/>
        <item x="45"/>
        <item x="44"/>
        <item x="160"/>
        <item x="36"/>
        <item x="158"/>
        <item x="159"/>
        <item x="58"/>
        <item x="57"/>
        <item x="59"/>
        <item x="33"/>
        <item x="14"/>
        <item x="15"/>
        <item x="5"/>
        <item x="105"/>
        <item x="202"/>
        <item x="6"/>
        <item x="104"/>
        <item x="211"/>
        <item x="2"/>
        <item x="1"/>
        <item x="17"/>
        <item x="18"/>
        <item x="106"/>
        <item x="16"/>
        <item x="0"/>
        <item x="3"/>
        <item x="4"/>
        <item x="103"/>
        <item x="107"/>
        <item x="195"/>
        <item x="196"/>
        <item x="206"/>
        <item x="176"/>
        <item x="177"/>
        <item x="207"/>
        <item x="209"/>
        <item x="205"/>
        <item x="204"/>
        <item x="210"/>
        <item x="79"/>
        <item x="80"/>
        <item x="19"/>
        <item x="143"/>
        <item x="197"/>
        <item x="64"/>
        <item x="66"/>
        <item x="65"/>
        <item x="178"/>
        <item x="179"/>
        <item x="27"/>
        <item x="28"/>
        <item x="118"/>
        <item x="199"/>
        <item x="181"/>
        <item x="180"/>
        <item x="200"/>
        <item x="182"/>
        <item x="21"/>
        <item x="20"/>
        <item x="144"/>
        <item x="203"/>
        <item x="68"/>
        <item x="67"/>
        <item x="125"/>
        <item x="154"/>
        <item x="155"/>
        <item x="9"/>
        <item x="8"/>
        <item x="117"/>
        <item x="115"/>
        <item x="114"/>
        <item x="109"/>
        <item x="108"/>
        <item x="110"/>
        <item x="111"/>
        <item x="112"/>
        <item x="113"/>
        <item x="183"/>
        <item x="124"/>
        <item x="81"/>
        <item x="82"/>
        <item x="116"/>
        <item x="100"/>
        <item x="101"/>
        <item x="12"/>
        <item x="13"/>
        <item x="141"/>
        <item x="140"/>
        <item x="142"/>
        <item x="122"/>
        <item x="123"/>
        <item x="76"/>
        <item x="78"/>
        <item x="75"/>
        <item x="77"/>
        <item x="74"/>
        <item x="121"/>
        <item x="198"/>
        <item x="208"/>
        <item x="192"/>
        <item t="default"/>
      </items>
    </pivotField>
    <pivotField axis="axisCol" showAll="0">
      <items count="6">
        <item x="0"/>
        <item h="1" x="2"/>
        <item h="1" x="4"/>
        <item h="1" x="3"/>
        <item x="1"/>
        <item t="default"/>
      </items>
    </pivotField>
    <pivotField axis="axisCol" showAll="0">
      <items count="12">
        <item x="7"/>
        <item h="1" x="10"/>
        <item h="1" x="9"/>
        <item x="0"/>
        <item x="2"/>
        <item h="1" x="3"/>
        <item x="1"/>
        <item x="5"/>
        <item x="6"/>
        <item h="1" x="4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7">
        <item x="32"/>
        <item x="8"/>
        <item x="41"/>
        <item x="27"/>
        <item x="36"/>
        <item x="33"/>
        <item x="7"/>
        <item x="43"/>
        <item x="45"/>
        <item x="42"/>
        <item x="31"/>
        <item x="2"/>
        <item x="0"/>
        <item x="5"/>
        <item x="54"/>
        <item x="30"/>
        <item x="3"/>
        <item x="13"/>
        <item x="6"/>
        <item x="17"/>
        <item x="44"/>
        <item x="28"/>
        <item x="24"/>
        <item x="49"/>
        <item x="16"/>
        <item x="23"/>
        <item x="46"/>
        <item x="47"/>
        <item x="20"/>
        <item x="21"/>
        <item x="50"/>
        <item x="48"/>
        <item x="12"/>
        <item x="25"/>
        <item x="40"/>
        <item x="38"/>
        <item x="39"/>
        <item x="9"/>
        <item x="19"/>
        <item x="22"/>
        <item x="29"/>
        <item x="26"/>
        <item x="10"/>
        <item x="1"/>
        <item x="53"/>
        <item x="51"/>
        <item x="52"/>
        <item x="15"/>
        <item x="37"/>
        <item x="34"/>
        <item x="14"/>
        <item x="18"/>
        <item x="35"/>
        <item x="11"/>
        <item x="4"/>
        <item x="55"/>
        <item t="default"/>
      </items>
    </pivotField>
  </pivotFields>
  <rowFields count="1">
    <field x="26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2">
    <field x="17"/>
    <field x="18"/>
  </colFields>
  <colItems count="13">
    <i>
      <x/>
      <x/>
    </i>
    <i r="1">
      <x v="3"/>
    </i>
    <i r="1">
      <x v="4"/>
    </i>
    <i r="1">
      <x v="6"/>
    </i>
    <i t="default">
      <x/>
    </i>
    <i>
      <x v="4"/>
      <x/>
    </i>
    <i r="1">
      <x v="4"/>
    </i>
    <i r="1">
      <x v="6"/>
    </i>
    <i r="1">
      <x v="7"/>
    </i>
    <i r="1">
      <x v="8"/>
    </i>
    <i r="1">
      <x v="10"/>
    </i>
    <i t="default">
      <x v="4"/>
    </i>
    <i t="grand">
      <x/>
    </i>
  </colItems>
  <dataFields count="1">
    <dataField name="Count of Predicate SAP List Number (LN)" fld="9" subtotal="count" baseField="0" baseItem="0"/>
  </dataFields>
  <formats count="22">
    <format dxfId="21">
      <pivotArea collapsedLevelsAreSubtotals="1" fieldPosition="0">
        <references count="1">
          <reference field="26" count="1">
            <x v="2"/>
          </reference>
        </references>
      </pivotArea>
    </format>
    <format dxfId="20">
      <pivotArea dataOnly="0" labelOnly="1" fieldPosition="0">
        <references count="1">
          <reference field="26" count="1">
            <x v="2"/>
          </reference>
        </references>
      </pivotArea>
    </format>
    <format dxfId="19">
      <pivotArea dataOnly="0" fieldPosition="0">
        <references count="1">
          <reference field="26" count="1">
            <x v="8"/>
          </reference>
        </references>
      </pivotArea>
    </format>
    <format dxfId="18">
      <pivotArea dataOnly="0" fieldPosition="0">
        <references count="1">
          <reference field="26" count="1">
            <x v="17"/>
          </reference>
        </references>
      </pivotArea>
    </format>
    <format dxfId="17">
      <pivotArea dataOnly="0" fieldPosition="0">
        <references count="1">
          <reference field="26" count="1">
            <x v="19"/>
          </reference>
        </references>
      </pivotArea>
    </format>
    <format dxfId="16">
      <pivotArea dataOnly="0" labelOnly="1" fieldPosition="0">
        <references count="1">
          <reference field="26" count="1">
            <x v="28"/>
          </reference>
        </references>
      </pivotArea>
    </format>
    <format dxfId="15">
      <pivotArea collapsedLevelsAreSubtotals="1" fieldPosition="0">
        <references count="1">
          <reference field="26" count="1">
            <x v="28"/>
          </reference>
        </references>
      </pivotArea>
    </format>
    <format dxfId="14">
      <pivotArea dataOnly="0" labelOnly="1" fieldPosition="0">
        <references count="1">
          <reference field="26" count="1">
            <x v="28"/>
          </reference>
        </references>
      </pivotArea>
    </format>
    <format dxfId="13">
      <pivotArea collapsedLevelsAreSubtotals="1" fieldPosition="0">
        <references count="1">
          <reference field="26" count="1">
            <x v="29"/>
          </reference>
        </references>
      </pivotArea>
    </format>
    <format dxfId="12">
      <pivotArea dataOnly="0" labelOnly="1" fieldPosition="0">
        <references count="1">
          <reference field="26" count="1">
            <x v="29"/>
          </reference>
        </references>
      </pivotArea>
    </format>
    <format dxfId="11">
      <pivotArea collapsedLevelsAreSubtotals="1" fieldPosition="0">
        <references count="1">
          <reference field="26" count="1">
            <x v="38"/>
          </reference>
        </references>
      </pivotArea>
    </format>
    <format dxfId="10">
      <pivotArea dataOnly="0" labelOnly="1" fieldPosition="0">
        <references count="1">
          <reference field="26" count="1">
            <x v="38"/>
          </reference>
        </references>
      </pivotArea>
    </format>
    <format dxfId="9">
      <pivotArea collapsedLevelsAreSubtotals="1" fieldPosition="0">
        <references count="1">
          <reference field="26" count="1">
            <x v="47"/>
          </reference>
        </references>
      </pivotArea>
    </format>
    <format dxfId="8">
      <pivotArea dataOnly="0" labelOnly="1" fieldPosition="0">
        <references count="1">
          <reference field="26" count="1">
            <x v="47"/>
          </reference>
        </references>
      </pivotArea>
    </format>
    <format dxfId="7">
      <pivotArea collapsedLevelsAreSubtotals="1" fieldPosition="0">
        <references count="1">
          <reference field="26" count="1">
            <x v="51"/>
          </reference>
        </references>
      </pivotArea>
    </format>
    <format dxfId="6">
      <pivotArea dataOnly="0" labelOnly="1" fieldPosition="0">
        <references count="1">
          <reference field="26" count="1">
            <x v="51"/>
          </reference>
        </references>
      </pivotArea>
    </format>
    <format dxfId="5">
      <pivotArea collapsedLevelsAreSubtotals="1" fieldPosition="0">
        <references count="1">
          <reference field="26" count="1">
            <x v="50"/>
          </reference>
        </references>
      </pivotArea>
    </format>
    <format dxfId="4">
      <pivotArea dataOnly="0" labelOnly="1" fieldPosition="0">
        <references count="1">
          <reference field="26" count="1">
            <x v="50"/>
          </reference>
        </references>
      </pivotArea>
    </format>
    <format dxfId="3">
      <pivotArea collapsedLevelsAreSubtotals="1" fieldPosition="0">
        <references count="1">
          <reference field="26" count="1">
            <x v="40"/>
          </reference>
        </references>
      </pivotArea>
    </format>
    <format dxfId="2">
      <pivotArea dataOnly="0" labelOnly="1" fieldPosition="0">
        <references count="1">
          <reference field="26" count="1">
            <x v="40"/>
          </reference>
        </references>
      </pivotArea>
    </format>
    <format dxfId="1">
      <pivotArea collapsedLevelsAreSubtotals="1" fieldPosition="0">
        <references count="1">
          <reference field="26" count="1">
            <x v="29"/>
          </reference>
        </references>
      </pivotArea>
    </format>
    <format dxfId="0">
      <pivotArea dataOnly="0" labelOnly="1" fieldPosition="0">
        <references count="1">
          <reference field="26" count="1">
            <x v="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K118" totalsRowShown="0" headerRowDxfId="36" headerRowBorderDxfId="35" tableBorderDxfId="34" totalsRowBorderDxfId="33">
  <autoFilter ref="A3:K118" xr:uid="{D0624FCF-ECFD-4018-842E-292B23AE7933}"/>
  <sortState xmlns:xlrd2="http://schemas.microsoft.com/office/spreadsheetml/2017/richdata2" ref="A4:K122">
    <sortCondition ref="K3:K122"/>
  </sortState>
  <tableColumns count="11">
    <tableColumn id="1" xr3:uid="{00000000-0010-0000-0000-000001000000}" name="Line" dataDxfId="32"/>
    <tableColumn id="2" xr3:uid="{00000000-0010-0000-0000-000002000000}" name="List Number_x000a_(Not Changing)" dataDxfId="31"/>
    <tableColumn id="3" xr3:uid="{00000000-0010-0000-0000-000003000000}" name="Catalog Number _x000a_(Not Changing)" dataDxfId="30"/>
    <tableColumn id="4" xr3:uid="{00000000-0010-0000-0000-000004000000}" name="Current NDC Number _x000a_(E.g. 0409-7372-XX)" dataDxfId="29"/>
    <tableColumn id="10" xr3:uid="{00000000-0010-0000-0000-00000A000000}" name="Current Material Number" dataDxfId="28"/>
    <tableColumn id="5" xr3:uid="{00000000-0010-0000-0000-000005000000}" name="Current Barcode_x000a_(Do Not Delete in database)" dataDxfId="27"/>
    <tableColumn id="6" xr3:uid="{00000000-0010-0000-0000-000006000000}" name="Product Description" dataDxfId="26"/>
    <tableColumn id="7" xr3:uid="{00000000-0010-0000-0000-000007000000}" name="New NDC Number _x000a_(E.g. 0990-XXXX-XX)" dataDxfId="25"/>
    <tableColumn id="11" xr3:uid="{00000000-0010-0000-0000-00000B000000}" name="New Material Number" dataDxfId="24"/>
    <tableColumn id="8" xr3:uid="{00000000-0010-0000-0000-000008000000}" name="New Barcode" dataDxfId="23"/>
    <tableColumn id="9" xr3:uid="{00000000-0010-0000-0000-000009000000}" name="Implementation Date" dataDxfId="2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8"/>
  <sheetViews>
    <sheetView showGridLines="0" workbookViewId="0">
      <selection activeCell="G24" sqref="G24"/>
    </sheetView>
  </sheetViews>
  <sheetFormatPr defaultColWidth="8.85546875" defaultRowHeight="15" x14ac:dyDescent="0.25"/>
  <cols>
    <col min="1" max="1" width="2.85546875" customWidth="1"/>
    <col min="2" max="2" width="17.85546875" customWidth="1"/>
    <col min="4" max="4" width="0" hidden="1" customWidth="1"/>
    <col min="5" max="7" width="11.28515625" customWidth="1"/>
    <col min="8" max="8" width="14.7109375" customWidth="1"/>
    <col min="9" max="9" width="17.42578125" customWidth="1"/>
    <col min="10" max="10" width="11.42578125" customWidth="1"/>
    <col min="11" max="12" width="21.28515625" customWidth="1"/>
    <col min="13" max="13" width="3.140625" customWidth="1"/>
    <col min="14" max="14" width="2.85546875" customWidth="1"/>
    <col min="15" max="15" width="15" customWidth="1"/>
    <col min="16" max="23" width="11.42578125" customWidth="1"/>
  </cols>
  <sheetData>
    <row r="1" spans="2:24" ht="15.75" thickBot="1" x14ac:dyDescent="0.3"/>
    <row r="2" spans="2:24" ht="15.75" thickBot="1" x14ac:dyDescent="0.3">
      <c r="P2" s="501" t="s">
        <v>125</v>
      </c>
      <c r="Q2" s="502"/>
      <c r="R2" s="502"/>
      <c r="S2" s="502"/>
      <c r="T2" s="502"/>
      <c r="U2" s="502"/>
      <c r="V2" s="502"/>
      <c r="W2" s="502"/>
      <c r="X2" s="503"/>
    </row>
    <row r="3" spans="2:24" ht="15" customHeight="1" x14ac:dyDescent="0.25">
      <c r="B3" s="472" t="s">
        <v>0</v>
      </c>
      <c r="C3" s="474" t="s">
        <v>103</v>
      </c>
      <c r="D3" s="56"/>
      <c r="E3" s="485" t="s">
        <v>99</v>
      </c>
      <c r="F3" s="486"/>
      <c r="G3" s="486"/>
      <c r="H3" s="486"/>
      <c r="I3" s="487"/>
      <c r="J3" s="472" t="s">
        <v>124</v>
      </c>
      <c r="K3" s="486"/>
      <c r="L3" s="487"/>
      <c r="M3" s="4"/>
      <c r="O3" s="499" t="s">
        <v>116</v>
      </c>
      <c r="P3" s="506" t="s">
        <v>99</v>
      </c>
      <c r="Q3" s="508"/>
      <c r="R3" s="508"/>
      <c r="S3" s="509"/>
      <c r="T3" s="507"/>
      <c r="U3" s="506" t="s">
        <v>115</v>
      </c>
      <c r="V3" s="507"/>
      <c r="W3" s="499" t="s">
        <v>116</v>
      </c>
      <c r="X3" s="504" t="s">
        <v>132</v>
      </c>
    </row>
    <row r="4" spans="2:24" ht="30.75" thickBot="1" x14ac:dyDescent="0.3">
      <c r="B4" s="473"/>
      <c r="C4" s="475"/>
      <c r="D4" s="62" t="s">
        <v>142</v>
      </c>
      <c r="E4" s="26" t="s">
        <v>127</v>
      </c>
      <c r="F4" s="27" t="s">
        <v>80</v>
      </c>
      <c r="G4" s="27" t="s">
        <v>82</v>
      </c>
      <c r="H4" s="27" t="s">
        <v>117</v>
      </c>
      <c r="I4" s="28" t="s">
        <v>102</v>
      </c>
      <c r="J4" s="29" t="s">
        <v>101</v>
      </c>
      <c r="K4" s="27" t="s">
        <v>117</v>
      </c>
      <c r="L4" s="28" t="s">
        <v>102</v>
      </c>
      <c r="M4" s="39"/>
      <c r="O4" s="500"/>
      <c r="P4" s="44" t="s">
        <v>126</v>
      </c>
      <c r="Q4" s="45" t="s">
        <v>80</v>
      </c>
      <c r="R4" s="46" t="s">
        <v>82</v>
      </c>
      <c r="S4" s="51" t="s">
        <v>131</v>
      </c>
      <c r="T4" s="47" t="s">
        <v>129</v>
      </c>
      <c r="U4" s="44" t="s">
        <v>128</v>
      </c>
      <c r="V4" s="47" t="s">
        <v>130</v>
      </c>
      <c r="W4" s="500"/>
      <c r="X4" s="505"/>
    </row>
    <row r="5" spans="2:24" x14ac:dyDescent="0.25">
      <c r="B5" s="481" t="s">
        <v>98</v>
      </c>
      <c r="C5" s="22" t="s">
        <v>88</v>
      </c>
      <c r="D5" s="33">
        <v>14</v>
      </c>
      <c r="E5" s="23">
        <v>14</v>
      </c>
      <c r="F5" s="24">
        <v>7</v>
      </c>
      <c r="G5" s="24">
        <f>+E5-F5</f>
        <v>7</v>
      </c>
      <c r="H5" s="510" t="s">
        <v>118</v>
      </c>
      <c r="I5" s="479" t="s">
        <v>114</v>
      </c>
      <c r="J5" s="25">
        <v>2</v>
      </c>
      <c r="K5" s="512" t="s">
        <v>134</v>
      </c>
      <c r="L5" s="479" t="s">
        <v>114</v>
      </c>
      <c r="M5" s="70"/>
      <c r="O5" s="41">
        <v>4</v>
      </c>
      <c r="P5" s="48">
        <v>14</v>
      </c>
      <c r="Q5" s="49">
        <v>7</v>
      </c>
      <c r="R5" s="49">
        <f>+P5-Q5</f>
        <v>7</v>
      </c>
      <c r="S5" s="49">
        <f>+P5*18</f>
        <v>252</v>
      </c>
      <c r="T5" s="50">
        <f>+Q5*18</f>
        <v>126</v>
      </c>
      <c r="U5" s="52">
        <v>3</v>
      </c>
      <c r="V5" s="50">
        <f>+U5*18</f>
        <v>54</v>
      </c>
      <c r="W5" s="17">
        <v>4</v>
      </c>
      <c r="X5" s="17">
        <f>+S5-T5-V5</f>
        <v>72</v>
      </c>
    </row>
    <row r="6" spans="2:24" x14ac:dyDescent="0.25">
      <c r="B6" s="482"/>
      <c r="C6" s="14" t="s">
        <v>89</v>
      </c>
      <c r="D6" s="33">
        <v>14</v>
      </c>
      <c r="E6" s="11">
        <v>11</v>
      </c>
      <c r="F6" s="10">
        <v>3</v>
      </c>
      <c r="G6" s="10">
        <f t="shared" ref="G6:G17" si="0">+E6-F6</f>
        <v>8</v>
      </c>
      <c r="H6" s="511"/>
      <c r="I6" s="478"/>
      <c r="J6" s="20">
        <v>5</v>
      </c>
      <c r="K6" s="513"/>
      <c r="L6" s="478"/>
      <c r="M6" s="70"/>
      <c r="O6" s="42">
        <v>2</v>
      </c>
      <c r="P6" s="20">
        <v>11</v>
      </c>
      <c r="Q6" s="10">
        <v>3</v>
      </c>
      <c r="R6" s="10">
        <f>+P6-Q6</f>
        <v>8</v>
      </c>
      <c r="S6" s="10">
        <f>+P6*18</f>
        <v>198</v>
      </c>
      <c r="T6" s="40">
        <f>+Q6*18</f>
        <v>54</v>
      </c>
      <c r="U6" s="16">
        <v>5</v>
      </c>
      <c r="V6" s="40">
        <f>+U6*18</f>
        <v>90</v>
      </c>
      <c r="W6" s="18">
        <v>3</v>
      </c>
      <c r="X6" s="18">
        <f>+S6-T6-V6</f>
        <v>54</v>
      </c>
    </row>
    <row r="7" spans="2:24" x14ac:dyDescent="0.25">
      <c r="B7" s="476" t="s">
        <v>7</v>
      </c>
      <c r="C7" s="14" t="s">
        <v>104</v>
      </c>
      <c r="D7" s="35">
        <v>15.222222222222221</v>
      </c>
      <c r="E7" s="11">
        <v>9</v>
      </c>
      <c r="F7" s="10">
        <v>4</v>
      </c>
      <c r="G7" s="10">
        <f t="shared" si="0"/>
        <v>5</v>
      </c>
      <c r="H7" s="488" t="s">
        <v>119</v>
      </c>
      <c r="I7" s="478" t="s">
        <v>100</v>
      </c>
      <c r="J7" s="20">
        <v>2</v>
      </c>
      <c r="K7" s="488" t="s">
        <v>134</v>
      </c>
      <c r="L7" s="478" t="s">
        <v>136</v>
      </c>
      <c r="M7" s="70"/>
      <c r="O7" s="42">
        <v>3</v>
      </c>
      <c r="P7" s="20">
        <v>0</v>
      </c>
      <c r="Q7" s="10">
        <v>0</v>
      </c>
      <c r="R7" s="10">
        <v>0</v>
      </c>
      <c r="S7" s="10">
        <v>0</v>
      </c>
      <c r="T7" s="40">
        <v>0</v>
      </c>
      <c r="U7" s="16">
        <v>0</v>
      </c>
      <c r="V7" s="40">
        <v>0</v>
      </c>
      <c r="W7" s="18">
        <v>0</v>
      </c>
      <c r="X7" s="18">
        <v>0</v>
      </c>
    </row>
    <row r="8" spans="2:24" x14ac:dyDescent="0.25">
      <c r="B8" s="476"/>
      <c r="C8" s="14" t="s">
        <v>105</v>
      </c>
      <c r="D8" s="35">
        <v>14.5</v>
      </c>
      <c r="E8" s="11">
        <v>10</v>
      </c>
      <c r="F8" s="10">
        <v>6</v>
      </c>
      <c r="G8" s="10">
        <f t="shared" si="0"/>
        <v>4</v>
      </c>
      <c r="H8" s="488"/>
      <c r="I8" s="478"/>
      <c r="J8" s="20">
        <v>2</v>
      </c>
      <c r="K8" s="488"/>
      <c r="L8" s="478"/>
      <c r="M8" s="70"/>
      <c r="O8" s="42">
        <v>2</v>
      </c>
      <c r="P8" s="20">
        <v>1</v>
      </c>
      <c r="Q8" s="10">
        <v>1</v>
      </c>
      <c r="R8" s="10">
        <v>0</v>
      </c>
      <c r="S8" s="10">
        <f>+P8*18</f>
        <v>18</v>
      </c>
      <c r="T8" s="40">
        <v>0</v>
      </c>
      <c r="U8" s="16">
        <v>0</v>
      </c>
      <c r="V8" s="40">
        <v>0</v>
      </c>
      <c r="W8" s="18">
        <v>0</v>
      </c>
      <c r="X8" s="18">
        <v>0</v>
      </c>
    </row>
    <row r="9" spans="2:24" x14ac:dyDescent="0.25">
      <c r="B9" s="476"/>
      <c r="C9" s="14" t="s">
        <v>106</v>
      </c>
      <c r="D9" s="35">
        <v>14</v>
      </c>
      <c r="E9" s="11">
        <v>9</v>
      </c>
      <c r="F9" s="10">
        <v>9</v>
      </c>
      <c r="G9" s="10">
        <f t="shared" si="0"/>
        <v>0</v>
      </c>
      <c r="H9" s="488"/>
      <c r="I9" s="478"/>
      <c r="J9" s="20">
        <v>0</v>
      </c>
      <c r="K9" s="488"/>
      <c r="L9" s="478"/>
      <c r="M9" s="70"/>
      <c r="O9" s="42">
        <v>0</v>
      </c>
      <c r="P9" s="20">
        <v>0</v>
      </c>
      <c r="Q9" s="10">
        <v>0</v>
      </c>
      <c r="R9" s="10">
        <v>0</v>
      </c>
      <c r="S9" s="10">
        <v>0</v>
      </c>
      <c r="T9" s="40">
        <v>0</v>
      </c>
      <c r="U9" s="16">
        <v>0</v>
      </c>
      <c r="V9" s="40">
        <v>0</v>
      </c>
      <c r="W9" s="18">
        <v>0</v>
      </c>
      <c r="X9" s="18">
        <v>0</v>
      </c>
    </row>
    <row r="10" spans="2:24" x14ac:dyDescent="0.25">
      <c r="B10" s="476"/>
      <c r="C10" s="14" t="s">
        <v>107</v>
      </c>
      <c r="D10" s="35">
        <v>15</v>
      </c>
      <c r="E10" s="11">
        <v>10</v>
      </c>
      <c r="F10" s="10">
        <v>8</v>
      </c>
      <c r="G10" s="10">
        <f t="shared" si="0"/>
        <v>2</v>
      </c>
      <c r="H10" s="488"/>
      <c r="I10" s="478"/>
      <c r="J10" s="20">
        <v>1</v>
      </c>
      <c r="K10" s="488"/>
      <c r="L10" s="478"/>
      <c r="M10" s="70"/>
      <c r="O10" s="42">
        <v>1</v>
      </c>
      <c r="P10" s="20">
        <v>0</v>
      </c>
      <c r="Q10" s="10">
        <v>0</v>
      </c>
      <c r="R10" s="10">
        <v>0</v>
      </c>
      <c r="S10" s="10">
        <v>0</v>
      </c>
      <c r="T10" s="40">
        <v>0</v>
      </c>
      <c r="U10" s="16">
        <v>0</v>
      </c>
      <c r="V10" s="40">
        <v>0</v>
      </c>
      <c r="W10" s="18">
        <v>0</v>
      </c>
      <c r="X10" s="18">
        <v>0</v>
      </c>
    </row>
    <row r="11" spans="2:24" x14ac:dyDescent="0.25">
      <c r="B11" s="476" t="s">
        <v>6</v>
      </c>
      <c r="C11" s="14" t="s">
        <v>108</v>
      </c>
      <c r="D11" s="34">
        <v>6</v>
      </c>
      <c r="E11" s="11">
        <v>20</v>
      </c>
      <c r="F11" s="10">
        <v>3</v>
      </c>
      <c r="G11" s="10">
        <f t="shared" si="0"/>
        <v>17</v>
      </c>
      <c r="H11" s="483" t="s">
        <v>120</v>
      </c>
      <c r="I11" s="478" t="s">
        <v>113</v>
      </c>
      <c r="J11" s="20">
        <v>7</v>
      </c>
      <c r="K11" s="488" t="s">
        <v>134</v>
      </c>
      <c r="L11" s="478" t="s">
        <v>136</v>
      </c>
      <c r="M11" s="70"/>
      <c r="O11" s="42">
        <v>8</v>
      </c>
      <c r="P11" s="20">
        <v>0</v>
      </c>
      <c r="Q11" s="10">
        <v>0</v>
      </c>
      <c r="R11" s="10">
        <v>0</v>
      </c>
      <c r="S11" s="10">
        <v>0</v>
      </c>
      <c r="T11" s="40">
        <v>0</v>
      </c>
      <c r="U11" s="16">
        <v>0</v>
      </c>
      <c r="V11" s="40">
        <v>0</v>
      </c>
      <c r="W11" s="18">
        <v>0</v>
      </c>
      <c r="X11" s="18">
        <v>0</v>
      </c>
    </row>
    <row r="12" spans="2:24" x14ac:dyDescent="0.25">
      <c r="B12" s="476"/>
      <c r="C12" s="14" t="s">
        <v>109</v>
      </c>
      <c r="D12" s="36">
        <v>5.1578947368421053</v>
      </c>
      <c r="E12" s="11">
        <v>19</v>
      </c>
      <c r="F12" s="10">
        <v>13</v>
      </c>
      <c r="G12" s="10">
        <f t="shared" si="0"/>
        <v>6</v>
      </c>
      <c r="H12" s="483"/>
      <c r="I12" s="478"/>
      <c r="J12" s="20">
        <v>3</v>
      </c>
      <c r="K12" s="488"/>
      <c r="L12" s="478"/>
      <c r="M12" s="70"/>
      <c r="O12" s="42">
        <v>3</v>
      </c>
      <c r="P12" s="20">
        <v>0</v>
      </c>
      <c r="Q12" s="10">
        <v>0</v>
      </c>
      <c r="R12" s="10">
        <v>0</v>
      </c>
      <c r="S12" s="10">
        <v>0</v>
      </c>
      <c r="T12" s="40">
        <v>0</v>
      </c>
      <c r="U12" s="16">
        <v>0</v>
      </c>
      <c r="V12" s="40">
        <v>0</v>
      </c>
      <c r="W12" s="18">
        <v>0</v>
      </c>
      <c r="X12" s="18">
        <v>0</v>
      </c>
    </row>
    <row r="13" spans="2:24" x14ac:dyDescent="0.25">
      <c r="B13" s="476"/>
      <c r="C13" s="14" t="s">
        <v>110</v>
      </c>
      <c r="D13" s="36">
        <v>6.4666666666666668</v>
      </c>
      <c r="E13" s="11">
        <v>18</v>
      </c>
      <c r="F13" s="10">
        <v>7</v>
      </c>
      <c r="G13" s="10">
        <f t="shared" si="0"/>
        <v>11</v>
      </c>
      <c r="H13" s="483"/>
      <c r="I13" s="478"/>
      <c r="J13" s="20">
        <v>6</v>
      </c>
      <c r="K13" s="488"/>
      <c r="L13" s="478"/>
      <c r="M13" s="70"/>
      <c r="O13" s="42">
        <v>5</v>
      </c>
      <c r="P13" s="20">
        <v>0</v>
      </c>
      <c r="Q13" s="10">
        <v>0</v>
      </c>
      <c r="R13" s="10">
        <v>0</v>
      </c>
      <c r="S13" s="10">
        <v>0</v>
      </c>
      <c r="T13" s="40">
        <v>0</v>
      </c>
      <c r="U13" s="16">
        <v>0</v>
      </c>
      <c r="V13" s="40">
        <v>0</v>
      </c>
      <c r="W13" s="18">
        <v>0</v>
      </c>
      <c r="X13" s="18">
        <v>0</v>
      </c>
    </row>
    <row r="14" spans="2:24" x14ac:dyDescent="0.25">
      <c r="B14" s="476" t="s">
        <v>112</v>
      </c>
      <c r="C14" s="14" t="s">
        <v>90</v>
      </c>
      <c r="D14" s="37">
        <v>22.833333333333332</v>
      </c>
      <c r="E14" s="11">
        <v>6</v>
      </c>
      <c r="F14" s="10">
        <v>5</v>
      </c>
      <c r="G14" s="10">
        <f t="shared" si="0"/>
        <v>1</v>
      </c>
      <c r="H14" s="483" t="s">
        <v>121</v>
      </c>
      <c r="I14" s="478" t="s">
        <v>114</v>
      </c>
      <c r="J14" s="20">
        <v>1</v>
      </c>
      <c r="K14" s="488" t="s">
        <v>135</v>
      </c>
      <c r="L14" s="478" t="s">
        <v>114</v>
      </c>
      <c r="M14" s="70"/>
      <c r="O14" s="42">
        <v>0</v>
      </c>
      <c r="P14" s="20">
        <v>4</v>
      </c>
      <c r="Q14" s="10">
        <v>4</v>
      </c>
      <c r="R14" s="10">
        <v>0</v>
      </c>
      <c r="S14" s="10">
        <f t="shared" ref="S14:T17" si="1">+P14*18</f>
        <v>72</v>
      </c>
      <c r="T14" s="40">
        <f t="shared" si="1"/>
        <v>72</v>
      </c>
      <c r="U14" s="16">
        <v>0</v>
      </c>
      <c r="V14" s="40">
        <f>+U14*25</f>
        <v>0</v>
      </c>
      <c r="W14" s="18">
        <v>0</v>
      </c>
      <c r="X14" s="18">
        <v>0</v>
      </c>
    </row>
    <row r="15" spans="2:24" x14ac:dyDescent="0.25">
      <c r="B15" s="476"/>
      <c r="C15" s="14" t="s">
        <v>91</v>
      </c>
      <c r="D15" s="37">
        <v>29</v>
      </c>
      <c r="E15" s="11">
        <v>5</v>
      </c>
      <c r="F15" s="10">
        <v>3</v>
      </c>
      <c r="G15" s="10">
        <f t="shared" si="0"/>
        <v>2</v>
      </c>
      <c r="H15" s="483"/>
      <c r="I15" s="478"/>
      <c r="J15" s="20">
        <v>1</v>
      </c>
      <c r="K15" s="488"/>
      <c r="L15" s="478"/>
      <c r="M15" s="70"/>
      <c r="O15" s="42">
        <v>1</v>
      </c>
      <c r="P15" s="20">
        <v>4</v>
      </c>
      <c r="Q15" s="10">
        <v>3</v>
      </c>
      <c r="R15" s="10">
        <v>0</v>
      </c>
      <c r="S15" s="10">
        <f t="shared" si="1"/>
        <v>72</v>
      </c>
      <c r="T15" s="40">
        <f t="shared" si="1"/>
        <v>54</v>
      </c>
      <c r="U15" s="16">
        <v>1</v>
      </c>
      <c r="V15" s="40">
        <f>+U15*18</f>
        <v>18</v>
      </c>
      <c r="W15" s="18">
        <v>0</v>
      </c>
      <c r="X15" s="18">
        <v>0</v>
      </c>
    </row>
    <row r="16" spans="2:24" x14ac:dyDescent="0.25">
      <c r="B16" s="476"/>
      <c r="C16" s="14" t="s">
        <v>111</v>
      </c>
      <c r="D16" s="37">
        <v>21</v>
      </c>
      <c r="E16" s="11">
        <v>6</v>
      </c>
      <c r="F16" s="10">
        <v>2</v>
      </c>
      <c r="G16" s="10">
        <f t="shared" si="0"/>
        <v>4</v>
      </c>
      <c r="H16" s="483"/>
      <c r="I16" s="478"/>
      <c r="J16" s="20">
        <v>3</v>
      </c>
      <c r="K16" s="488"/>
      <c r="L16" s="478"/>
      <c r="M16" s="70"/>
      <c r="O16" s="42">
        <v>1</v>
      </c>
      <c r="P16" s="20">
        <v>2</v>
      </c>
      <c r="Q16" s="10">
        <v>1</v>
      </c>
      <c r="R16" s="10">
        <v>0</v>
      </c>
      <c r="S16" s="10">
        <f t="shared" si="1"/>
        <v>36</v>
      </c>
      <c r="T16" s="40">
        <f t="shared" si="1"/>
        <v>18</v>
      </c>
      <c r="U16" s="16">
        <v>1</v>
      </c>
      <c r="V16" s="40">
        <f>+U16*18</f>
        <v>18</v>
      </c>
      <c r="W16" s="18">
        <v>0</v>
      </c>
      <c r="X16" s="18">
        <v>0</v>
      </c>
    </row>
    <row r="17" spans="2:24" ht="15.75" thickBot="1" x14ac:dyDescent="0.3">
      <c r="B17" s="477"/>
      <c r="C17" s="15" t="s">
        <v>92</v>
      </c>
      <c r="D17" s="37">
        <v>25</v>
      </c>
      <c r="E17" s="13">
        <v>6</v>
      </c>
      <c r="F17" s="12">
        <v>2</v>
      </c>
      <c r="G17" s="12">
        <f t="shared" si="0"/>
        <v>4</v>
      </c>
      <c r="H17" s="484"/>
      <c r="I17" s="480"/>
      <c r="J17" s="21">
        <v>2</v>
      </c>
      <c r="K17" s="489"/>
      <c r="L17" s="480"/>
      <c r="M17" s="70"/>
      <c r="O17" s="43">
        <v>2</v>
      </c>
      <c r="P17" s="21">
        <v>4</v>
      </c>
      <c r="Q17" s="12">
        <v>2</v>
      </c>
      <c r="R17" s="12">
        <f>+P17-Q17</f>
        <v>2</v>
      </c>
      <c r="S17" s="12">
        <f t="shared" si="1"/>
        <v>72</v>
      </c>
      <c r="T17" s="54">
        <f t="shared" si="1"/>
        <v>36</v>
      </c>
      <c r="U17" s="53">
        <v>2</v>
      </c>
      <c r="V17" s="54">
        <f>+U17*18</f>
        <v>36</v>
      </c>
      <c r="W17" s="19">
        <v>0</v>
      </c>
      <c r="X17" s="19">
        <v>0</v>
      </c>
    </row>
    <row r="19" spans="2:24" ht="15.75" thickBot="1" x14ac:dyDescent="0.3">
      <c r="S19" s="55" t="s">
        <v>67</v>
      </c>
      <c r="T19" s="55" t="s">
        <v>67</v>
      </c>
    </row>
    <row r="20" spans="2:24" ht="15.75" thickBot="1" x14ac:dyDescent="0.3">
      <c r="B20" s="501" t="s">
        <v>125</v>
      </c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3"/>
    </row>
    <row r="21" spans="2:24" ht="15" customHeight="1" x14ac:dyDescent="0.25">
      <c r="B21" s="472" t="s">
        <v>0</v>
      </c>
      <c r="C21" s="474" t="s">
        <v>103</v>
      </c>
      <c r="D21" s="56"/>
      <c r="E21" s="472" t="s">
        <v>99</v>
      </c>
      <c r="F21" s="486"/>
      <c r="G21" s="486"/>
      <c r="H21" s="486"/>
      <c r="I21" s="487"/>
      <c r="J21" s="472" t="s">
        <v>115</v>
      </c>
      <c r="K21" s="486"/>
      <c r="L21" s="487"/>
      <c r="M21" s="38"/>
      <c r="N21" s="517" t="s">
        <v>116</v>
      </c>
      <c r="O21" s="518"/>
      <c r="P21" s="514" t="s">
        <v>131</v>
      </c>
      <c r="Q21" s="504" t="s">
        <v>129</v>
      </c>
      <c r="R21" s="504" t="s">
        <v>133</v>
      </c>
      <c r="S21" s="504" t="s">
        <v>132</v>
      </c>
    </row>
    <row r="22" spans="2:24" ht="15.75" thickBot="1" x14ac:dyDescent="0.3">
      <c r="B22" s="473"/>
      <c r="C22" s="475"/>
      <c r="D22" s="57"/>
      <c r="E22" s="29" t="s">
        <v>101</v>
      </c>
      <c r="F22" s="27" t="s">
        <v>80</v>
      </c>
      <c r="G22" s="27" t="s">
        <v>82</v>
      </c>
      <c r="H22" s="493" t="s">
        <v>117</v>
      </c>
      <c r="I22" s="494"/>
      <c r="J22" s="29" t="s">
        <v>101</v>
      </c>
      <c r="K22" s="493" t="s">
        <v>117</v>
      </c>
      <c r="L22" s="494"/>
      <c r="M22" s="62"/>
      <c r="N22" s="519" t="s">
        <v>101</v>
      </c>
      <c r="O22" s="520"/>
      <c r="P22" s="515"/>
      <c r="Q22" s="516"/>
      <c r="R22" s="516"/>
      <c r="S22" s="516"/>
    </row>
    <row r="23" spans="2:24" x14ac:dyDescent="0.25">
      <c r="B23" s="32" t="s">
        <v>112</v>
      </c>
      <c r="C23" s="22" t="s">
        <v>93</v>
      </c>
      <c r="D23" s="58"/>
      <c r="E23" s="25">
        <v>26</v>
      </c>
      <c r="F23" s="24">
        <v>10</v>
      </c>
      <c r="G23" s="24">
        <f>+E23-F23</f>
        <v>16</v>
      </c>
      <c r="H23" s="495" t="s">
        <v>122</v>
      </c>
      <c r="I23" s="496"/>
      <c r="J23" s="25">
        <v>10</v>
      </c>
      <c r="K23" s="495" t="s">
        <v>123</v>
      </c>
      <c r="L23" s="496"/>
      <c r="M23" s="68"/>
      <c r="N23" s="517">
        <v>6</v>
      </c>
      <c r="O23" s="518"/>
      <c r="P23" s="48">
        <f>+E23*18</f>
        <v>468</v>
      </c>
      <c r="Q23" s="49">
        <f>+F23*18</f>
        <v>180</v>
      </c>
      <c r="R23" s="49">
        <f>+J23*18</f>
        <v>180</v>
      </c>
      <c r="S23" s="50">
        <f>+P23-Q23-R23</f>
        <v>108</v>
      </c>
      <c r="U23" t="s">
        <v>67</v>
      </c>
    </row>
    <row r="24" spans="2:24" x14ac:dyDescent="0.25">
      <c r="B24" s="30" t="s">
        <v>73</v>
      </c>
      <c r="C24" s="14" t="s">
        <v>94</v>
      </c>
      <c r="D24" s="59"/>
      <c r="E24" s="20">
        <v>20</v>
      </c>
      <c r="F24" s="10">
        <v>4</v>
      </c>
      <c r="G24" s="10">
        <f>+E24-F24</f>
        <v>16</v>
      </c>
      <c r="H24" s="497" t="s">
        <v>122</v>
      </c>
      <c r="I24" s="498"/>
      <c r="J24" s="20">
        <v>8</v>
      </c>
      <c r="K24" s="497" t="s">
        <v>123</v>
      </c>
      <c r="L24" s="498"/>
      <c r="M24" s="69"/>
      <c r="N24" s="521">
        <v>8</v>
      </c>
      <c r="O24" s="522"/>
      <c r="P24" s="20">
        <v>0</v>
      </c>
      <c r="Q24" s="10">
        <v>0</v>
      </c>
      <c r="R24" s="10">
        <v>0</v>
      </c>
      <c r="S24" s="40">
        <v>0</v>
      </c>
    </row>
    <row r="25" spans="2:24" x14ac:dyDescent="0.25">
      <c r="B25" s="30" t="s">
        <v>74</v>
      </c>
      <c r="C25" s="14" t="s">
        <v>95</v>
      </c>
      <c r="D25" s="59"/>
      <c r="E25" s="20">
        <v>10</v>
      </c>
      <c r="F25" s="10">
        <v>4</v>
      </c>
      <c r="G25" s="10">
        <f>+E25-F25</f>
        <v>6</v>
      </c>
      <c r="H25" s="497" t="s">
        <v>122</v>
      </c>
      <c r="I25" s="498"/>
      <c r="J25" s="20">
        <v>3</v>
      </c>
      <c r="K25" s="497" t="s">
        <v>123</v>
      </c>
      <c r="L25" s="498"/>
      <c r="M25" s="69"/>
      <c r="N25" s="521">
        <v>3</v>
      </c>
      <c r="O25" s="522"/>
      <c r="P25" s="20">
        <v>0</v>
      </c>
      <c r="Q25" s="10">
        <v>0</v>
      </c>
      <c r="R25" s="10">
        <v>0</v>
      </c>
      <c r="S25" s="40">
        <v>0</v>
      </c>
    </row>
    <row r="26" spans="2:24" x14ac:dyDescent="0.25">
      <c r="B26" s="30" t="s">
        <v>83</v>
      </c>
      <c r="C26" s="14" t="s">
        <v>96</v>
      </c>
      <c r="D26" s="59"/>
      <c r="E26" s="20">
        <v>7</v>
      </c>
      <c r="F26" s="10">
        <v>7</v>
      </c>
      <c r="G26" s="10">
        <f>+E26-F26</f>
        <v>0</v>
      </c>
      <c r="H26" s="497" t="s">
        <v>122</v>
      </c>
      <c r="I26" s="498"/>
      <c r="J26" s="20">
        <v>0</v>
      </c>
      <c r="K26" s="497" t="s">
        <v>86</v>
      </c>
      <c r="L26" s="498"/>
      <c r="M26" s="69"/>
      <c r="N26" s="521">
        <v>0</v>
      </c>
      <c r="O26" s="522"/>
      <c r="P26" s="20">
        <v>0</v>
      </c>
      <c r="Q26" s="10">
        <v>0</v>
      </c>
      <c r="R26" s="10">
        <v>0</v>
      </c>
      <c r="S26" s="40">
        <v>0</v>
      </c>
    </row>
    <row r="27" spans="2:24" ht="15.75" thickBot="1" x14ac:dyDescent="0.3">
      <c r="B27" s="31" t="s">
        <v>7</v>
      </c>
      <c r="C27" s="15" t="s">
        <v>97</v>
      </c>
      <c r="D27" s="60"/>
      <c r="E27" s="21">
        <v>2</v>
      </c>
      <c r="F27" s="12">
        <v>2</v>
      </c>
      <c r="G27" s="12">
        <f>+E27-F27</f>
        <v>0</v>
      </c>
      <c r="H27" s="491" t="s">
        <v>122</v>
      </c>
      <c r="I27" s="492"/>
      <c r="J27" s="21">
        <v>0</v>
      </c>
      <c r="K27" s="491" t="s">
        <v>86</v>
      </c>
      <c r="L27" s="492"/>
      <c r="M27" s="61"/>
      <c r="N27" s="523">
        <v>0</v>
      </c>
      <c r="O27" s="524"/>
      <c r="P27" s="21">
        <v>0</v>
      </c>
      <c r="Q27" s="12">
        <v>0</v>
      </c>
      <c r="R27" s="12">
        <v>0</v>
      </c>
      <c r="S27" s="54">
        <v>0</v>
      </c>
    </row>
    <row r="28" spans="2:24" x14ac:dyDescent="0.25">
      <c r="K28" s="490" t="s">
        <v>67</v>
      </c>
      <c r="L28" s="490"/>
      <c r="M28" s="1"/>
      <c r="N28" s="1"/>
    </row>
  </sheetData>
  <mergeCells count="59">
    <mergeCell ref="N23:O23"/>
    <mergeCell ref="N24:O24"/>
    <mergeCell ref="N25:O25"/>
    <mergeCell ref="N26:O26"/>
    <mergeCell ref="N27:O27"/>
    <mergeCell ref="P21:P22"/>
    <mergeCell ref="Q21:Q22"/>
    <mergeCell ref="R21:R22"/>
    <mergeCell ref="S21:S22"/>
    <mergeCell ref="B20:S20"/>
    <mergeCell ref="N21:O21"/>
    <mergeCell ref="N22:O22"/>
    <mergeCell ref="W3:W4"/>
    <mergeCell ref="P2:X2"/>
    <mergeCell ref="X3:X4"/>
    <mergeCell ref="B21:B22"/>
    <mergeCell ref="C21:C22"/>
    <mergeCell ref="U3:V3"/>
    <mergeCell ref="P3:T3"/>
    <mergeCell ref="O3:O4"/>
    <mergeCell ref="E21:I21"/>
    <mergeCell ref="J21:L21"/>
    <mergeCell ref="H5:H6"/>
    <mergeCell ref="K5:K6"/>
    <mergeCell ref="H7:H10"/>
    <mergeCell ref="K7:K10"/>
    <mergeCell ref="H11:H13"/>
    <mergeCell ref="K11:K13"/>
    <mergeCell ref="K28:L28"/>
    <mergeCell ref="K27:L27"/>
    <mergeCell ref="H22:I22"/>
    <mergeCell ref="H23:I23"/>
    <mergeCell ref="H24:I24"/>
    <mergeCell ref="H25:I25"/>
    <mergeCell ref="H26:I26"/>
    <mergeCell ref="H27:I27"/>
    <mergeCell ref="K22:L22"/>
    <mergeCell ref="K23:L23"/>
    <mergeCell ref="K24:L24"/>
    <mergeCell ref="K25:L25"/>
    <mergeCell ref="K26:L26"/>
    <mergeCell ref="J3:L3"/>
    <mergeCell ref="L5:L6"/>
    <mergeCell ref="L7:L10"/>
    <mergeCell ref="L11:L13"/>
    <mergeCell ref="L14:L17"/>
    <mergeCell ref="K14:K17"/>
    <mergeCell ref="B3:B4"/>
    <mergeCell ref="C3:C4"/>
    <mergeCell ref="B11:B13"/>
    <mergeCell ref="B14:B17"/>
    <mergeCell ref="I11:I13"/>
    <mergeCell ref="I5:I6"/>
    <mergeCell ref="I14:I17"/>
    <mergeCell ref="B5:B6"/>
    <mergeCell ref="B7:B10"/>
    <mergeCell ref="I7:I10"/>
    <mergeCell ref="H14:H17"/>
    <mergeCell ref="E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showGridLines="0" workbookViewId="0">
      <selection sqref="A1:J21"/>
    </sheetView>
  </sheetViews>
  <sheetFormatPr defaultColWidth="8.85546875" defaultRowHeight="15" x14ac:dyDescent="0.25"/>
  <cols>
    <col min="1" max="1" width="2.42578125" customWidth="1"/>
    <col min="2" max="2" width="27.42578125" customWidth="1"/>
    <col min="3" max="3" width="17.140625" customWidth="1"/>
    <col min="4" max="4" width="36.85546875" customWidth="1"/>
    <col min="5" max="5" width="26.140625" customWidth="1"/>
    <col min="10" max="10" width="3" customWidth="1"/>
  </cols>
  <sheetData>
    <row r="2" spans="2:9" x14ac:dyDescent="0.25">
      <c r="B2" s="63" t="s">
        <v>5</v>
      </c>
    </row>
    <row r="4" spans="2:9" x14ac:dyDescent="0.25">
      <c r="B4" s="8" t="s">
        <v>137</v>
      </c>
      <c r="C4" s="8" t="s">
        <v>138</v>
      </c>
      <c r="D4" s="8" t="s">
        <v>139</v>
      </c>
      <c r="E4" s="8" t="s">
        <v>140</v>
      </c>
      <c r="F4" s="525" t="s">
        <v>145</v>
      </c>
      <c r="G4" s="525"/>
      <c r="H4" s="525"/>
      <c r="I4" s="525"/>
    </row>
    <row r="5" spans="2:9" x14ac:dyDescent="0.25">
      <c r="B5" s="10" t="s">
        <v>141</v>
      </c>
      <c r="C5" s="64">
        <v>1934824</v>
      </c>
      <c r="D5" s="10" t="s">
        <v>143</v>
      </c>
      <c r="E5" s="64">
        <f>-370*1318</f>
        <v>-487660</v>
      </c>
      <c r="F5" s="497"/>
      <c r="G5" s="497"/>
      <c r="H5" s="497"/>
      <c r="I5" s="497"/>
    </row>
    <row r="6" spans="2:9" x14ac:dyDescent="0.25">
      <c r="B6" s="10" t="s">
        <v>68</v>
      </c>
      <c r="C6" s="64">
        <v>648000</v>
      </c>
      <c r="D6" s="10" t="s">
        <v>144</v>
      </c>
      <c r="E6" s="64">
        <v>-100000</v>
      </c>
      <c r="F6" s="497" t="s">
        <v>146</v>
      </c>
      <c r="G6" s="497"/>
      <c r="H6" s="497"/>
      <c r="I6" s="497"/>
    </row>
    <row r="7" spans="2:9" x14ac:dyDescent="0.25">
      <c r="B7" s="10" t="s">
        <v>148</v>
      </c>
      <c r="C7" s="64">
        <v>352800</v>
      </c>
      <c r="D7" s="10" t="s">
        <v>147</v>
      </c>
      <c r="E7" s="64">
        <f>-(+C7*0.25)</f>
        <v>-88200</v>
      </c>
      <c r="F7" s="497" t="s">
        <v>151</v>
      </c>
      <c r="G7" s="497"/>
      <c r="H7" s="497"/>
      <c r="I7" s="497"/>
    </row>
    <row r="8" spans="2:9" x14ac:dyDescent="0.25">
      <c r="B8" s="10" t="s">
        <v>150</v>
      </c>
      <c r="C8" s="65">
        <v>813480</v>
      </c>
      <c r="D8" s="10" t="s">
        <v>149</v>
      </c>
      <c r="E8" s="64">
        <f xml:space="preserve"> -(+C8*0.33)</f>
        <v>-268448.40000000002</v>
      </c>
      <c r="F8" s="497" t="s">
        <v>151</v>
      </c>
      <c r="G8" s="497"/>
      <c r="H8" s="497"/>
      <c r="I8" s="497"/>
    </row>
    <row r="9" spans="2:9" x14ac:dyDescent="0.25">
      <c r="B9" s="10" t="s">
        <v>69</v>
      </c>
      <c r="C9" s="65">
        <v>773360</v>
      </c>
      <c r="D9" s="10" t="s">
        <v>152</v>
      </c>
      <c r="E9" s="65">
        <f>+C9*0.2</f>
        <v>154672</v>
      </c>
      <c r="F9" s="497" t="s">
        <v>151</v>
      </c>
      <c r="G9" s="497"/>
      <c r="H9" s="497"/>
      <c r="I9" s="497"/>
    </row>
    <row r="10" spans="2:9" x14ac:dyDescent="0.25">
      <c r="B10" s="10" t="s">
        <v>153</v>
      </c>
      <c r="C10" s="526"/>
      <c r="D10" s="527"/>
      <c r="E10" s="65">
        <f>SUM(E5:E9)</f>
        <v>-789636.4</v>
      </c>
      <c r="F10" s="497" t="s">
        <v>67</v>
      </c>
      <c r="G10" s="497"/>
      <c r="H10" s="497"/>
      <c r="I10" s="497"/>
    </row>
    <row r="13" spans="2:9" x14ac:dyDescent="0.25">
      <c r="B13" s="63" t="s">
        <v>76</v>
      </c>
      <c r="D13" t="s">
        <v>67</v>
      </c>
    </row>
    <row r="15" spans="2:9" x14ac:dyDescent="0.25">
      <c r="B15" s="8" t="s">
        <v>137</v>
      </c>
      <c r="C15" s="8" t="s">
        <v>138</v>
      </c>
      <c r="D15" s="8" t="s">
        <v>139</v>
      </c>
      <c r="E15" s="8" t="s">
        <v>140</v>
      </c>
      <c r="F15" s="525" t="s">
        <v>145</v>
      </c>
      <c r="G15" s="525"/>
      <c r="H15" s="525"/>
      <c r="I15" s="525"/>
    </row>
    <row r="16" spans="2:9" x14ac:dyDescent="0.25">
      <c r="B16" s="10" t="s">
        <v>154</v>
      </c>
      <c r="C16" s="66">
        <v>846213</v>
      </c>
      <c r="D16" s="10" t="s">
        <v>155</v>
      </c>
      <c r="E16" s="64">
        <f>+C16*0.2*-1</f>
        <v>-169242.6</v>
      </c>
      <c r="F16" s="497"/>
      <c r="G16" s="497"/>
      <c r="H16" s="497"/>
      <c r="I16" s="497"/>
    </row>
    <row r="17" spans="2:9" x14ac:dyDescent="0.25">
      <c r="B17" s="10" t="s">
        <v>153</v>
      </c>
      <c r="C17" s="526"/>
      <c r="D17" s="527"/>
      <c r="E17" s="65">
        <f>SUM(E16:E16)</f>
        <v>-169242.6</v>
      </c>
      <c r="F17" s="497" t="s">
        <v>67</v>
      </c>
      <c r="G17" s="497"/>
      <c r="H17" s="497"/>
      <c r="I17" s="497"/>
    </row>
    <row r="19" spans="2:9" ht="15.75" thickBot="1" x14ac:dyDescent="0.3"/>
    <row r="20" spans="2:9" ht="15.75" thickBot="1" x14ac:dyDescent="0.3">
      <c r="B20" s="63" t="s">
        <v>75</v>
      </c>
      <c r="E20" s="67">
        <f>+E17+E10</f>
        <v>-958879</v>
      </c>
    </row>
  </sheetData>
  <mergeCells count="12">
    <mergeCell ref="C17:D17"/>
    <mergeCell ref="F17:I17"/>
    <mergeCell ref="F10:I10"/>
    <mergeCell ref="C10:D10"/>
    <mergeCell ref="F15:I15"/>
    <mergeCell ref="F16:I16"/>
    <mergeCell ref="F9:I9"/>
    <mergeCell ref="F4:I4"/>
    <mergeCell ref="F5:I5"/>
    <mergeCell ref="F6:I6"/>
    <mergeCell ref="F7:I7"/>
    <mergeCell ref="F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41"/>
  <sheetViews>
    <sheetView showGridLines="0" topLeftCell="L1" workbookViewId="0">
      <selection activeCell="S16" sqref="S16"/>
    </sheetView>
  </sheetViews>
  <sheetFormatPr defaultColWidth="8.85546875" defaultRowHeight="15" x14ac:dyDescent="0.25"/>
  <cols>
    <col min="1" max="1" width="0" hidden="1" customWidth="1"/>
    <col min="2" max="2" width="21.140625" hidden="1" customWidth="1"/>
    <col min="3" max="3" width="36.42578125" hidden="1" customWidth="1"/>
    <col min="4" max="11" width="0" hidden="1" customWidth="1"/>
    <col min="14" max="14" width="15" customWidth="1"/>
    <col min="15" max="16" width="15.42578125" customWidth="1"/>
    <col min="17" max="17" width="14.140625" customWidth="1"/>
  </cols>
  <sheetData>
    <row r="2" spans="2:17" x14ac:dyDescent="0.25">
      <c r="M2" s="525" t="s">
        <v>85</v>
      </c>
      <c r="N2" s="525"/>
      <c r="O2" s="525"/>
      <c r="P2" s="525"/>
      <c r="Q2" s="525"/>
    </row>
    <row r="3" spans="2:17" x14ac:dyDescent="0.25">
      <c r="B3" s="5" t="s">
        <v>70</v>
      </c>
      <c r="C3" s="5" t="s">
        <v>77</v>
      </c>
      <c r="E3" s="5" t="s">
        <v>70</v>
      </c>
      <c r="F3" s="5" t="s">
        <v>78</v>
      </c>
      <c r="M3" s="8" t="s">
        <v>4</v>
      </c>
      <c r="N3" s="8" t="s">
        <v>2</v>
      </c>
      <c r="O3" s="8" t="s">
        <v>79</v>
      </c>
      <c r="P3" s="9" t="s">
        <v>81</v>
      </c>
      <c r="Q3" s="8" t="s">
        <v>82</v>
      </c>
    </row>
    <row r="4" spans="2:17" x14ac:dyDescent="0.25">
      <c r="B4" s="2">
        <v>1</v>
      </c>
      <c r="C4" s="3">
        <v>7</v>
      </c>
      <c r="E4" s="2">
        <v>1</v>
      </c>
      <c r="F4" s="3">
        <v>14</v>
      </c>
      <c r="M4" s="10">
        <f t="shared" ref="M4:M16" si="0">+E4</f>
        <v>1</v>
      </c>
      <c r="N4" s="10" t="s">
        <v>72</v>
      </c>
      <c r="O4" s="10">
        <f t="shared" ref="O4:O16" si="1">+F4</f>
        <v>14</v>
      </c>
      <c r="P4" s="10">
        <f t="shared" ref="P4:P16" si="2">+C4</f>
        <v>7</v>
      </c>
      <c r="Q4" s="10">
        <f t="shared" ref="Q4:Q16" si="3">+O4-P4</f>
        <v>7</v>
      </c>
    </row>
    <row r="5" spans="2:17" x14ac:dyDescent="0.25">
      <c r="B5" s="2">
        <v>2</v>
      </c>
      <c r="C5" s="3">
        <v>2</v>
      </c>
      <c r="E5" s="2">
        <v>2</v>
      </c>
      <c r="F5" s="3">
        <v>11</v>
      </c>
      <c r="M5" s="10">
        <f t="shared" si="0"/>
        <v>2</v>
      </c>
      <c r="N5" s="10" t="s">
        <v>72</v>
      </c>
      <c r="O5" s="10">
        <f t="shared" si="1"/>
        <v>11</v>
      </c>
      <c r="P5" s="10">
        <f t="shared" si="2"/>
        <v>2</v>
      </c>
      <c r="Q5" s="10">
        <f t="shared" si="3"/>
        <v>9</v>
      </c>
    </row>
    <row r="6" spans="2:17" x14ac:dyDescent="0.25">
      <c r="B6" s="2">
        <v>3</v>
      </c>
      <c r="C6" s="3">
        <v>2</v>
      </c>
      <c r="E6" s="2">
        <v>3</v>
      </c>
      <c r="F6" s="3">
        <v>9</v>
      </c>
      <c r="M6" s="10">
        <f t="shared" si="0"/>
        <v>3</v>
      </c>
      <c r="N6" s="10" t="s">
        <v>7</v>
      </c>
      <c r="O6" s="10">
        <f t="shared" si="1"/>
        <v>9</v>
      </c>
      <c r="P6" s="10">
        <f t="shared" si="2"/>
        <v>2</v>
      </c>
      <c r="Q6" s="10">
        <f t="shared" si="3"/>
        <v>7</v>
      </c>
    </row>
    <row r="7" spans="2:17" x14ac:dyDescent="0.25">
      <c r="B7" s="2">
        <v>4</v>
      </c>
      <c r="C7" s="3">
        <v>6</v>
      </c>
      <c r="E7" s="2">
        <v>4</v>
      </c>
      <c r="F7" s="3">
        <v>10</v>
      </c>
      <c r="M7" s="10">
        <f t="shared" si="0"/>
        <v>4</v>
      </c>
      <c r="N7" s="10" t="s">
        <v>7</v>
      </c>
      <c r="O7" s="10">
        <f t="shared" si="1"/>
        <v>10</v>
      </c>
      <c r="P7" s="10">
        <f t="shared" si="2"/>
        <v>6</v>
      </c>
      <c r="Q7" s="10">
        <f t="shared" si="3"/>
        <v>4</v>
      </c>
    </row>
    <row r="8" spans="2:17" x14ac:dyDescent="0.25">
      <c r="B8" s="2">
        <v>5</v>
      </c>
      <c r="C8" s="3">
        <v>9</v>
      </c>
      <c r="E8" s="2">
        <v>5</v>
      </c>
      <c r="F8" s="3">
        <v>9</v>
      </c>
      <c r="M8" s="10">
        <f t="shared" si="0"/>
        <v>5</v>
      </c>
      <c r="N8" s="10" t="s">
        <v>7</v>
      </c>
      <c r="O8" s="10">
        <f t="shared" si="1"/>
        <v>9</v>
      </c>
      <c r="P8" s="10">
        <f t="shared" si="2"/>
        <v>9</v>
      </c>
      <c r="Q8" s="10">
        <f t="shared" si="3"/>
        <v>0</v>
      </c>
    </row>
    <row r="9" spans="2:17" x14ac:dyDescent="0.25">
      <c r="B9" s="2">
        <v>6</v>
      </c>
      <c r="C9" s="3">
        <v>8</v>
      </c>
      <c r="E9" s="2">
        <v>6</v>
      </c>
      <c r="F9" s="3">
        <v>10</v>
      </c>
      <c r="M9" s="10">
        <f t="shared" si="0"/>
        <v>6</v>
      </c>
      <c r="N9" s="10" t="s">
        <v>7</v>
      </c>
      <c r="O9" s="10">
        <f t="shared" si="1"/>
        <v>10</v>
      </c>
      <c r="P9" s="10">
        <f t="shared" si="2"/>
        <v>8</v>
      </c>
      <c r="Q9" s="10">
        <f t="shared" si="3"/>
        <v>2</v>
      </c>
    </row>
    <row r="10" spans="2:17" x14ac:dyDescent="0.25">
      <c r="B10" s="2">
        <v>7</v>
      </c>
      <c r="C10" s="3">
        <v>5</v>
      </c>
      <c r="E10" s="2">
        <v>7</v>
      </c>
      <c r="F10" s="3">
        <v>20</v>
      </c>
      <c r="M10" s="10">
        <f t="shared" si="0"/>
        <v>7</v>
      </c>
      <c r="N10" s="10" t="s">
        <v>6</v>
      </c>
      <c r="O10" s="10">
        <f t="shared" si="1"/>
        <v>20</v>
      </c>
      <c r="P10" s="10">
        <f t="shared" si="2"/>
        <v>5</v>
      </c>
      <c r="Q10" s="10">
        <f t="shared" si="3"/>
        <v>15</v>
      </c>
    </row>
    <row r="11" spans="2:17" x14ac:dyDescent="0.25">
      <c r="B11" s="2">
        <v>8</v>
      </c>
      <c r="C11" s="3">
        <v>12</v>
      </c>
      <c r="E11" s="2">
        <v>8</v>
      </c>
      <c r="F11" s="3">
        <v>19</v>
      </c>
      <c r="M11" s="10">
        <f t="shared" si="0"/>
        <v>8</v>
      </c>
      <c r="N11" s="10" t="s">
        <v>6</v>
      </c>
      <c r="O11" s="10">
        <f t="shared" si="1"/>
        <v>19</v>
      </c>
      <c r="P11" s="10">
        <f t="shared" si="2"/>
        <v>12</v>
      </c>
      <c r="Q11" s="10">
        <f t="shared" si="3"/>
        <v>7</v>
      </c>
    </row>
    <row r="12" spans="2:17" x14ac:dyDescent="0.25">
      <c r="B12" s="2">
        <v>9</v>
      </c>
      <c r="C12" s="3">
        <v>6</v>
      </c>
      <c r="E12" s="2">
        <v>9</v>
      </c>
      <c r="F12" s="3">
        <v>18</v>
      </c>
      <c r="M12" s="10">
        <f t="shared" si="0"/>
        <v>9</v>
      </c>
      <c r="N12" s="10" t="s">
        <v>6</v>
      </c>
      <c r="O12" s="10">
        <f t="shared" si="1"/>
        <v>18</v>
      </c>
      <c r="P12" s="10">
        <f t="shared" si="2"/>
        <v>6</v>
      </c>
      <c r="Q12" s="10">
        <f t="shared" si="3"/>
        <v>12</v>
      </c>
    </row>
    <row r="13" spans="2:17" x14ac:dyDescent="0.25">
      <c r="B13" s="2">
        <v>10</v>
      </c>
      <c r="C13" s="3">
        <v>5</v>
      </c>
      <c r="E13" s="2">
        <v>10</v>
      </c>
      <c r="F13" s="3">
        <v>6</v>
      </c>
      <c r="M13" s="10">
        <f t="shared" si="0"/>
        <v>10</v>
      </c>
      <c r="N13" s="10" t="s">
        <v>12</v>
      </c>
      <c r="O13" s="10">
        <f t="shared" si="1"/>
        <v>6</v>
      </c>
      <c r="P13" s="10">
        <f t="shared" si="2"/>
        <v>5</v>
      </c>
      <c r="Q13" s="10">
        <f t="shared" si="3"/>
        <v>1</v>
      </c>
    </row>
    <row r="14" spans="2:17" x14ac:dyDescent="0.25">
      <c r="B14" s="2">
        <v>11</v>
      </c>
      <c r="C14" s="3">
        <v>3</v>
      </c>
      <c r="E14" s="2">
        <v>11</v>
      </c>
      <c r="F14" s="3">
        <v>5</v>
      </c>
      <c r="M14" s="10">
        <f t="shared" si="0"/>
        <v>11</v>
      </c>
      <c r="N14" s="10" t="s">
        <v>12</v>
      </c>
      <c r="O14" s="10">
        <f t="shared" si="1"/>
        <v>5</v>
      </c>
      <c r="P14" s="10">
        <f t="shared" si="2"/>
        <v>3</v>
      </c>
      <c r="Q14" s="10">
        <f t="shared" si="3"/>
        <v>2</v>
      </c>
    </row>
    <row r="15" spans="2:17" x14ac:dyDescent="0.25">
      <c r="B15" s="2">
        <v>12</v>
      </c>
      <c r="C15" s="3">
        <v>2</v>
      </c>
      <c r="E15" s="2">
        <v>12</v>
      </c>
      <c r="F15" s="3">
        <v>6</v>
      </c>
      <c r="M15" s="10">
        <f t="shared" si="0"/>
        <v>12</v>
      </c>
      <c r="N15" s="10" t="s">
        <v>12</v>
      </c>
      <c r="O15" s="10">
        <f t="shared" si="1"/>
        <v>6</v>
      </c>
      <c r="P15" s="10">
        <f t="shared" si="2"/>
        <v>2</v>
      </c>
      <c r="Q15" s="10">
        <f t="shared" si="3"/>
        <v>4</v>
      </c>
    </row>
    <row r="16" spans="2:17" x14ac:dyDescent="0.25">
      <c r="B16" s="2">
        <v>13</v>
      </c>
      <c r="C16" s="3">
        <v>4</v>
      </c>
      <c r="E16" s="2">
        <v>13</v>
      </c>
      <c r="F16" s="3">
        <v>6</v>
      </c>
      <c r="M16" s="10">
        <f t="shared" si="0"/>
        <v>13</v>
      </c>
      <c r="N16" s="10" t="s">
        <v>12</v>
      </c>
      <c r="O16" s="10">
        <f t="shared" si="1"/>
        <v>6</v>
      </c>
      <c r="P16" s="10">
        <f t="shared" si="2"/>
        <v>4</v>
      </c>
      <c r="Q16" s="10">
        <f t="shared" si="3"/>
        <v>2</v>
      </c>
    </row>
    <row r="17" spans="2:17" x14ac:dyDescent="0.25">
      <c r="B17" s="2">
        <v>21</v>
      </c>
      <c r="C17" s="3">
        <v>6</v>
      </c>
      <c r="E17" s="6" t="s">
        <v>71</v>
      </c>
      <c r="F17" s="7">
        <v>143</v>
      </c>
      <c r="M17" s="528" t="s">
        <v>75</v>
      </c>
      <c r="N17" s="529"/>
      <c r="O17" s="8">
        <f>SUM(O4:O16)</f>
        <v>143</v>
      </c>
      <c r="P17" s="8">
        <f>SUM(P4:P16)</f>
        <v>71</v>
      </c>
      <c r="Q17" s="8">
        <f>SUM(Q4:Q16)</f>
        <v>72</v>
      </c>
    </row>
    <row r="18" spans="2:17" x14ac:dyDescent="0.25">
      <c r="B18" s="2">
        <v>22</v>
      </c>
      <c r="C18" s="3">
        <v>7</v>
      </c>
    </row>
    <row r="19" spans="2:17" x14ac:dyDescent="0.25">
      <c r="B19" s="2">
        <v>23</v>
      </c>
      <c r="C19" s="3">
        <v>5</v>
      </c>
      <c r="M19" s="525" t="s">
        <v>84</v>
      </c>
      <c r="N19" s="525"/>
      <c r="O19" s="525"/>
      <c r="P19" s="525"/>
      <c r="Q19" s="525"/>
    </row>
    <row r="20" spans="2:17" x14ac:dyDescent="0.25">
      <c r="B20" s="2">
        <v>24</v>
      </c>
      <c r="C20" s="3">
        <v>4</v>
      </c>
      <c r="M20" s="8" t="s">
        <v>4</v>
      </c>
      <c r="N20" s="8" t="s">
        <v>2</v>
      </c>
      <c r="O20" s="8" t="s">
        <v>79</v>
      </c>
      <c r="P20" s="9" t="s">
        <v>81</v>
      </c>
      <c r="Q20" s="8" t="s">
        <v>82</v>
      </c>
    </row>
    <row r="21" spans="2:17" x14ac:dyDescent="0.25">
      <c r="B21" s="2">
        <v>26</v>
      </c>
      <c r="C21" s="3">
        <v>2</v>
      </c>
      <c r="M21" s="10">
        <f>+B36</f>
        <v>14</v>
      </c>
      <c r="N21" s="10" t="s">
        <v>12</v>
      </c>
      <c r="O21" s="10">
        <v>26</v>
      </c>
      <c r="P21" s="10">
        <f>+C36</f>
        <v>8</v>
      </c>
      <c r="Q21" s="10">
        <f>+O21-P21</f>
        <v>18</v>
      </c>
    </row>
    <row r="22" spans="2:17" x14ac:dyDescent="0.25">
      <c r="B22" s="2">
        <v>27</v>
      </c>
      <c r="C22" s="3">
        <v>15</v>
      </c>
      <c r="M22" s="10">
        <f>+B37</f>
        <v>15</v>
      </c>
      <c r="N22" s="10" t="s">
        <v>73</v>
      </c>
      <c r="O22" s="10">
        <v>20</v>
      </c>
      <c r="P22" s="10">
        <f>+C37</f>
        <v>4</v>
      </c>
      <c r="Q22" s="10">
        <f>+O22-P22</f>
        <v>16</v>
      </c>
    </row>
    <row r="23" spans="2:17" x14ac:dyDescent="0.25">
      <c r="B23" s="2">
        <v>28</v>
      </c>
      <c r="C23" s="3">
        <v>7</v>
      </c>
      <c r="M23" s="10">
        <f>+B38</f>
        <v>16</v>
      </c>
      <c r="N23" s="10" t="s">
        <v>74</v>
      </c>
      <c r="O23" s="10">
        <v>10</v>
      </c>
      <c r="P23" s="10">
        <f>+C38</f>
        <v>4</v>
      </c>
      <c r="Q23" s="10">
        <f>+O23-P23</f>
        <v>6</v>
      </c>
    </row>
    <row r="24" spans="2:17" x14ac:dyDescent="0.25">
      <c r="B24" s="2">
        <v>29</v>
      </c>
      <c r="C24" s="3">
        <v>12</v>
      </c>
      <c r="M24" s="10">
        <f>+B39</f>
        <v>17</v>
      </c>
      <c r="N24" s="10" t="s">
        <v>83</v>
      </c>
      <c r="O24" s="10">
        <v>7</v>
      </c>
      <c r="P24" s="10">
        <f>+C39</f>
        <v>7</v>
      </c>
      <c r="Q24" s="10">
        <f>+O24-P24</f>
        <v>0</v>
      </c>
    </row>
    <row r="25" spans="2:17" x14ac:dyDescent="0.25">
      <c r="B25" s="2">
        <v>30</v>
      </c>
      <c r="C25" s="3">
        <v>1</v>
      </c>
      <c r="M25" s="10">
        <f>+B40</f>
        <v>18</v>
      </c>
      <c r="N25" s="10" t="s">
        <v>7</v>
      </c>
      <c r="O25" s="10">
        <v>2</v>
      </c>
      <c r="P25" s="10">
        <f>+C40</f>
        <v>2</v>
      </c>
      <c r="Q25" s="10">
        <f>+O25-P25</f>
        <v>0</v>
      </c>
    </row>
    <row r="26" spans="2:17" x14ac:dyDescent="0.25">
      <c r="B26" s="2">
        <v>31</v>
      </c>
      <c r="C26" s="3">
        <v>2</v>
      </c>
      <c r="M26" s="528" t="s">
        <v>75</v>
      </c>
      <c r="N26" s="529"/>
      <c r="O26" s="8">
        <f>SUM(O21:O25)</f>
        <v>65</v>
      </c>
      <c r="P26" s="8">
        <f>SUM(P21:P25)</f>
        <v>25</v>
      </c>
      <c r="Q26" s="8">
        <f>SUM(Q21:Q25)</f>
        <v>40</v>
      </c>
    </row>
    <row r="27" spans="2:17" x14ac:dyDescent="0.25">
      <c r="B27" s="2">
        <v>32</v>
      </c>
      <c r="C27" s="3">
        <v>4</v>
      </c>
    </row>
    <row r="28" spans="2:17" x14ac:dyDescent="0.25">
      <c r="B28" s="2">
        <v>33</v>
      </c>
      <c r="C28" s="3">
        <v>2</v>
      </c>
    </row>
    <row r="29" spans="2:17" x14ac:dyDescent="0.25">
      <c r="B29" s="2">
        <v>99</v>
      </c>
      <c r="C29" s="3">
        <v>4</v>
      </c>
    </row>
    <row r="30" spans="2:17" x14ac:dyDescent="0.25">
      <c r="B30" s="6" t="s">
        <v>71</v>
      </c>
      <c r="C30" s="7">
        <v>142</v>
      </c>
    </row>
    <row r="35" spans="2:3" x14ac:dyDescent="0.25">
      <c r="B35" s="5" t="s">
        <v>70</v>
      </c>
      <c r="C35" s="5" t="s">
        <v>77</v>
      </c>
    </row>
    <row r="36" spans="2:3" x14ac:dyDescent="0.25">
      <c r="B36" s="2">
        <v>14</v>
      </c>
      <c r="C36" s="3">
        <v>8</v>
      </c>
    </row>
    <row r="37" spans="2:3" x14ac:dyDescent="0.25">
      <c r="B37" s="2">
        <v>15</v>
      </c>
      <c r="C37" s="3">
        <v>4</v>
      </c>
    </row>
    <row r="38" spans="2:3" x14ac:dyDescent="0.25">
      <c r="B38" s="2">
        <v>16</v>
      </c>
      <c r="C38" s="3">
        <v>4</v>
      </c>
    </row>
    <row r="39" spans="2:3" x14ac:dyDescent="0.25">
      <c r="B39" s="2">
        <v>17</v>
      </c>
      <c r="C39" s="3">
        <v>7</v>
      </c>
    </row>
    <row r="40" spans="2:3" x14ac:dyDescent="0.25">
      <c r="B40" s="2">
        <v>18</v>
      </c>
      <c r="C40" s="3">
        <v>2</v>
      </c>
    </row>
    <row r="41" spans="2:3" x14ac:dyDescent="0.25">
      <c r="B41" s="6" t="s">
        <v>71</v>
      </c>
      <c r="C41" s="7">
        <v>29</v>
      </c>
    </row>
  </sheetData>
  <mergeCells count="4">
    <mergeCell ref="M19:Q19"/>
    <mergeCell ref="M2:Q2"/>
    <mergeCell ref="M17:N17"/>
    <mergeCell ref="M26:N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8"/>
  <sheetViews>
    <sheetView tabSelected="1" zoomScale="50" zoomScaleNormal="50" workbookViewId="0">
      <pane ySplit="3" topLeftCell="A114" activePane="bottomLeft" state="frozen"/>
      <selection pane="bottomLeft" activeCell="K114" sqref="K114"/>
    </sheetView>
  </sheetViews>
  <sheetFormatPr defaultColWidth="8.85546875" defaultRowHeight="15" x14ac:dyDescent="0.25"/>
  <cols>
    <col min="1" max="1" width="13.7109375" customWidth="1"/>
    <col min="2" max="2" width="17.42578125" style="71" customWidth="1"/>
    <col min="3" max="3" width="17.140625" style="71" customWidth="1"/>
    <col min="4" max="5" width="19.28515625" style="72" customWidth="1"/>
    <col min="6" max="6" width="89.42578125" style="457" customWidth="1"/>
    <col min="7" max="7" width="30.28515625" style="2" customWidth="1"/>
    <col min="8" max="9" width="24.42578125" customWidth="1"/>
    <col min="10" max="10" width="88.140625" style="456" customWidth="1"/>
    <col min="11" max="11" width="25.28515625" style="448" customWidth="1"/>
    <col min="12" max="12" width="30.42578125" bestFit="1" customWidth="1"/>
  </cols>
  <sheetData>
    <row r="1" spans="1:12" ht="18.75" x14ac:dyDescent="0.3">
      <c r="A1" s="531" t="s">
        <v>776</v>
      </c>
      <c r="B1" s="532"/>
      <c r="C1" s="532"/>
      <c r="D1" s="532"/>
      <c r="E1" s="532"/>
      <c r="F1" s="532"/>
      <c r="G1" s="532"/>
      <c r="H1" s="532"/>
      <c r="I1" s="532"/>
      <c r="J1" s="532"/>
      <c r="K1" s="533"/>
    </row>
    <row r="2" spans="1:12" ht="31.5" x14ac:dyDescent="0.5">
      <c r="A2" s="441"/>
      <c r="B2" s="441"/>
      <c r="C2" s="441"/>
      <c r="D2" s="530" t="s">
        <v>777</v>
      </c>
      <c r="E2" s="530"/>
      <c r="F2" s="530"/>
      <c r="G2" s="530"/>
      <c r="H2" s="530"/>
      <c r="I2" s="530"/>
      <c r="J2" s="530"/>
      <c r="K2" s="530"/>
    </row>
    <row r="3" spans="1:12" s="367" customFormat="1" ht="129.94999999999999" customHeight="1" x14ac:dyDescent="0.25">
      <c r="A3" s="444" t="s">
        <v>778</v>
      </c>
      <c r="B3" s="440" t="s">
        <v>779</v>
      </c>
      <c r="C3" s="440" t="s">
        <v>780</v>
      </c>
      <c r="D3" s="442" t="s">
        <v>782</v>
      </c>
      <c r="E3" s="442" t="s">
        <v>896</v>
      </c>
      <c r="F3" s="440" t="s">
        <v>775</v>
      </c>
      <c r="G3" s="443" t="s">
        <v>764</v>
      </c>
      <c r="H3" s="442" t="s">
        <v>783</v>
      </c>
      <c r="I3" s="454" t="s">
        <v>897</v>
      </c>
      <c r="J3" s="440" t="s">
        <v>781</v>
      </c>
      <c r="K3" s="440" t="s">
        <v>765</v>
      </c>
    </row>
    <row r="4" spans="1:12" s="367" customFormat="1" ht="293.25" customHeight="1" x14ac:dyDescent="0.25">
      <c r="A4" s="452">
        <v>1</v>
      </c>
      <c r="B4" s="445" t="s">
        <v>464</v>
      </c>
      <c r="C4" s="445" t="s">
        <v>330</v>
      </c>
      <c r="D4" s="445" t="s">
        <v>215</v>
      </c>
      <c r="E4" s="445" t="s">
        <v>39</v>
      </c>
      <c r="F4" s="453" t="s">
        <v>784</v>
      </c>
      <c r="G4" s="445" t="s">
        <v>803</v>
      </c>
      <c r="H4" s="447" t="s">
        <v>640</v>
      </c>
      <c r="I4" s="447" t="s">
        <v>400</v>
      </c>
      <c r="J4" s="453" t="s">
        <v>766</v>
      </c>
      <c r="K4" s="462" t="s">
        <v>1017</v>
      </c>
      <c r="L4" s="367" t="s">
        <v>67</v>
      </c>
    </row>
    <row r="5" spans="1:12" s="367" customFormat="1" ht="282.75" customHeight="1" x14ac:dyDescent="0.25">
      <c r="A5" s="452">
        <v>2</v>
      </c>
      <c r="B5" s="445" t="s">
        <v>418</v>
      </c>
      <c r="C5" s="445" t="s">
        <v>283</v>
      </c>
      <c r="D5" s="445" t="s">
        <v>167</v>
      </c>
      <c r="E5" s="460" t="s">
        <v>917</v>
      </c>
      <c r="F5" s="453"/>
      <c r="G5" s="445" t="s">
        <v>785</v>
      </c>
      <c r="H5" s="447" t="s">
        <v>916</v>
      </c>
      <c r="I5" s="458" t="s">
        <v>918</v>
      </c>
      <c r="J5" s="453"/>
      <c r="K5" s="462" t="s">
        <v>1018</v>
      </c>
      <c r="L5" s="367" t="s">
        <v>67</v>
      </c>
    </row>
    <row r="6" spans="1:12" s="367" customFormat="1" ht="304.5" customHeight="1" x14ac:dyDescent="0.25">
      <c r="A6" s="452">
        <v>3</v>
      </c>
      <c r="B6" s="445" t="s">
        <v>462</v>
      </c>
      <c r="C6" s="445" t="s">
        <v>328</v>
      </c>
      <c r="D6" s="445" t="s">
        <v>213</v>
      </c>
      <c r="E6" s="445" t="s">
        <v>37</v>
      </c>
      <c r="F6" s="453" t="s">
        <v>784</v>
      </c>
      <c r="G6" s="445" t="s">
        <v>801</v>
      </c>
      <c r="H6" s="447" t="s">
        <v>638</v>
      </c>
      <c r="I6" s="447" t="s">
        <v>398</v>
      </c>
      <c r="J6" s="453" t="s">
        <v>766</v>
      </c>
      <c r="K6" s="462" t="s">
        <v>1019</v>
      </c>
      <c r="L6" s="367" t="s">
        <v>67</v>
      </c>
    </row>
    <row r="7" spans="1:12" s="367" customFormat="1" ht="295.5" customHeight="1" x14ac:dyDescent="0.25">
      <c r="A7" s="452">
        <v>4</v>
      </c>
      <c r="B7" s="445" t="s">
        <v>411</v>
      </c>
      <c r="C7" s="445" t="s">
        <v>276</v>
      </c>
      <c r="D7" s="445" t="s">
        <v>160</v>
      </c>
      <c r="E7" s="445" t="s">
        <v>900</v>
      </c>
      <c r="F7" s="453" t="s">
        <v>784</v>
      </c>
      <c r="G7" s="445" t="s">
        <v>880</v>
      </c>
      <c r="H7" s="447" t="s">
        <v>586</v>
      </c>
      <c r="I7" s="447" t="s">
        <v>901</v>
      </c>
      <c r="J7" s="453" t="s">
        <v>766</v>
      </c>
      <c r="K7" s="462" t="s">
        <v>1020</v>
      </c>
      <c r="L7" s="367" t="s">
        <v>67</v>
      </c>
    </row>
    <row r="8" spans="1:12" s="367" customFormat="1" ht="276" customHeight="1" x14ac:dyDescent="0.25">
      <c r="A8" s="452">
        <v>5</v>
      </c>
      <c r="B8" s="445" t="s">
        <v>442</v>
      </c>
      <c r="C8" s="445" t="s">
        <v>308</v>
      </c>
      <c r="D8" s="445" t="s">
        <v>193</v>
      </c>
      <c r="E8" s="445" t="s">
        <v>923</v>
      </c>
      <c r="F8" s="453"/>
      <c r="G8" s="445" t="s">
        <v>798</v>
      </c>
      <c r="H8" s="447" t="s">
        <v>618</v>
      </c>
      <c r="I8" s="447" t="s">
        <v>924</v>
      </c>
      <c r="J8" s="453"/>
      <c r="K8" s="463" t="s">
        <v>1019</v>
      </c>
      <c r="L8" s="367" t="s">
        <v>67</v>
      </c>
    </row>
    <row r="9" spans="1:12" s="367" customFormat="1" ht="294" customHeight="1" x14ac:dyDescent="0.25">
      <c r="A9" s="452">
        <v>6</v>
      </c>
      <c r="B9" s="445" t="s">
        <v>467</v>
      </c>
      <c r="C9" s="445" t="s">
        <v>41</v>
      </c>
      <c r="D9" s="445" t="s">
        <v>218</v>
      </c>
      <c r="E9" s="445" t="s">
        <v>902</v>
      </c>
      <c r="F9" s="453" t="s">
        <v>784</v>
      </c>
      <c r="G9" s="445" t="s">
        <v>806</v>
      </c>
      <c r="H9" s="447" t="s">
        <v>643</v>
      </c>
      <c r="I9" s="447" t="s">
        <v>903</v>
      </c>
      <c r="J9" s="453" t="s">
        <v>766</v>
      </c>
      <c r="K9" s="462" t="s">
        <v>1019</v>
      </c>
      <c r="L9" s="367" t="s">
        <v>67</v>
      </c>
    </row>
    <row r="10" spans="1:12" s="367" customFormat="1" ht="296.25" customHeight="1" x14ac:dyDescent="0.25">
      <c r="A10" s="452">
        <v>7</v>
      </c>
      <c r="B10" s="445" t="s">
        <v>409</v>
      </c>
      <c r="C10" s="446" t="s">
        <v>274</v>
      </c>
      <c r="D10" s="445" t="s">
        <v>158</v>
      </c>
      <c r="E10" s="445" t="s">
        <v>904</v>
      </c>
      <c r="F10" s="453"/>
      <c r="G10" s="445" t="s">
        <v>878</v>
      </c>
      <c r="H10" s="447" t="s">
        <v>584</v>
      </c>
      <c r="I10" s="447" t="s">
        <v>905</v>
      </c>
      <c r="J10" s="453"/>
      <c r="K10" s="462" t="s">
        <v>1091</v>
      </c>
      <c r="L10" s="367" t="s">
        <v>67</v>
      </c>
    </row>
    <row r="11" spans="1:12" s="367" customFormat="1" ht="275.10000000000002" customHeight="1" x14ac:dyDescent="0.25">
      <c r="A11" s="452">
        <v>8</v>
      </c>
      <c r="B11" s="445" t="s">
        <v>452</v>
      </c>
      <c r="C11" s="445" t="s">
        <v>318</v>
      </c>
      <c r="D11" s="445" t="s">
        <v>203</v>
      </c>
      <c r="E11" s="446" t="s">
        <v>1022</v>
      </c>
      <c r="F11" s="453"/>
      <c r="G11" s="445" t="s">
        <v>819</v>
      </c>
      <c r="H11" s="447" t="s">
        <v>628</v>
      </c>
      <c r="I11" s="447" t="s">
        <v>911</v>
      </c>
      <c r="J11" s="453"/>
      <c r="K11" s="462" t="s">
        <v>1039</v>
      </c>
      <c r="L11" s="367" t="s">
        <v>67</v>
      </c>
    </row>
    <row r="12" spans="1:12" s="367" customFormat="1" ht="279" customHeight="1" x14ac:dyDescent="0.25">
      <c r="A12" s="452">
        <v>9</v>
      </c>
      <c r="B12" s="445" t="s">
        <v>438</v>
      </c>
      <c r="C12" s="445" t="s">
        <v>304</v>
      </c>
      <c r="D12" s="445" t="s">
        <v>189</v>
      </c>
      <c r="E12" s="446" t="s">
        <v>28</v>
      </c>
      <c r="F12" s="453"/>
      <c r="G12" s="445" t="s">
        <v>796</v>
      </c>
      <c r="H12" s="447" t="s">
        <v>614</v>
      </c>
      <c r="I12" s="447" t="s">
        <v>271</v>
      </c>
      <c r="J12" s="453"/>
      <c r="K12" s="462" t="s">
        <v>1039</v>
      </c>
      <c r="L12" s="367" t="s">
        <v>67</v>
      </c>
    </row>
    <row r="13" spans="1:12" s="367" customFormat="1" ht="273.95" customHeight="1" x14ac:dyDescent="0.25">
      <c r="A13" s="452">
        <v>10</v>
      </c>
      <c r="B13" s="445" t="s">
        <v>443</v>
      </c>
      <c r="C13" s="445" t="s">
        <v>309</v>
      </c>
      <c r="D13" s="445" t="s">
        <v>194</v>
      </c>
      <c r="E13" s="446" t="s">
        <v>1024</v>
      </c>
      <c r="F13" s="453"/>
      <c r="G13" s="445" t="s">
        <v>815</v>
      </c>
      <c r="H13" s="447" t="s">
        <v>619</v>
      </c>
      <c r="I13" s="447" t="s">
        <v>941</v>
      </c>
      <c r="J13" s="453"/>
      <c r="K13" s="462" t="s">
        <v>1048</v>
      </c>
      <c r="L13" s="367" t="s">
        <v>67</v>
      </c>
    </row>
    <row r="14" spans="1:12" s="367" customFormat="1" ht="273" customHeight="1" x14ac:dyDescent="0.25">
      <c r="A14" s="452">
        <v>11</v>
      </c>
      <c r="B14" s="445" t="s">
        <v>455</v>
      </c>
      <c r="C14" s="445" t="s">
        <v>321</v>
      </c>
      <c r="D14" s="445" t="s">
        <v>206</v>
      </c>
      <c r="E14" s="446" t="s">
        <v>1012</v>
      </c>
      <c r="F14" s="453"/>
      <c r="G14" s="445" t="s">
        <v>888</v>
      </c>
      <c r="H14" s="447" t="s">
        <v>631</v>
      </c>
      <c r="I14" s="447" t="s">
        <v>982</v>
      </c>
      <c r="J14" s="453"/>
      <c r="K14" s="462" t="s">
        <v>1040</v>
      </c>
      <c r="L14" s="367" t="s">
        <v>67</v>
      </c>
    </row>
    <row r="15" spans="1:12" s="367" customFormat="1" ht="297.75" customHeight="1" x14ac:dyDescent="0.25">
      <c r="A15" s="452">
        <v>12</v>
      </c>
      <c r="B15" s="445" t="s">
        <v>466</v>
      </c>
      <c r="C15" s="445" t="s">
        <v>331</v>
      </c>
      <c r="D15" s="445" t="s">
        <v>217</v>
      </c>
      <c r="E15" s="445" t="s">
        <v>40</v>
      </c>
      <c r="F15" s="453" t="s">
        <v>784</v>
      </c>
      <c r="G15" s="445" t="s">
        <v>805</v>
      </c>
      <c r="H15" s="447" t="s">
        <v>642</v>
      </c>
      <c r="I15" s="447" t="s">
        <v>401</v>
      </c>
      <c r="J15" s="453" t="s">
        <v>766</v>
      </c>
      <c r="K15" s="462" t="s">
        <v>1040</v>
      </c>
      <c r="L15" s="367" t="s">
        <v>67</v>
      </c>
    </row>
    <row r="16" spans="1:12" s="367" customFormat="1" ht="296.25" customHeight="1" x14ac:dyDescent="0.25">
      <c r="A16" s="452">
        <v>13</v>
      </c>
      <c r="B16" s="445" t="s">
        <v>469</v>
      </c>
      <c r="C16" s="445" t="s">
        <v>333</v>
      </c>
      <c r="D16" s="445" t="s">
        <v>220</v>
      </c>
      <c r="E16" s="446" t="s">
        <v>43</v>
      </c>
      <c r="F16" s="453"/>
      <c r="G16" s="445" t="s">
        <v>808</v>
      </c>
      <c r="H16" s="447" t="s">
        <v>645</v>
      </c>
      <c r="I16" s="461" t="s">
        <v>403</v>
      </c>
      <c r="J16" s="453" t="s">
        <v>766</v>
      </c>
      <c r="K16" s="462" t="s">
        <v>1046</v>
      </c>
      <c r="L16" s="367" t="s">
        <v>67</v>
      </c>
    </row>
    <row r="17" spans="1:12" s="367" customFormat="1" ht="273.95" customHeight="1" x14ac:dyDescent="0.25">
      <c r="A17" s="452">
        <v>14</v>
      </c>
      <c r="B17" s="445" t="s">
        <v>476</v>
      </c>
      <c r="C17" s="445" t="s">
        <v>340</v>
      </c>
      <c r="D17" s="445" t="s">
        <v>227</v>
      </c>
      <c r="E17" s="446" t="s">
        <v>1003</v>
      </c>
      <c r="F17" s="453"/>
      <c r="G17" s="445" t="s">
        <v>862</v>
      </c>
      <c r="H17" s="447" t="s">
        <v>652</v>
      </c>
      <c r="I17" s="461" t="s">
        <v>990</v>
      </c>
      <c r="J17" s="453"/>
      <c r="K17" s="462" t="s">
        <v>1047</v>
      </c>
      <c r="L17" s="367" t="s">
        <v>67</v>
      </c>
    </row>
    <row r="18" spans="1:12" s="367" customFormat="1" ht="297" customHeight="1" x14ac:dyDescent="0.25">
      <c r="A18" s="452">
        <v>15</v>
      </c>
      <c r="B18" s="445" t="s">
        <v>465</v>
      </c>
      <c r="C18" s="445">
        <v>798436</v>
      </c>
      <c r="D18" s="445" t="s">
        <v>216</v>
      </c>
      <c r="E18" s="445" t="s">
        <v>908</v>
      </c>
      <c r="F18" s="453" t="s">
        <v>784</v>
      </c>
      <c r="G18" s="445" t="s">
        <v>804</v>
      </c>
      <c r="H18" s="447" t="s">
        <v>641</v>
      </c>
      <c r="I18" s="447" t="s">
        <v>909</v>
      </c>
      <c r="J18" s="453" t="s">
        <v>766</v>
      </c>
      <c r="K18" s="462" t="s">
        <v>1048</v>
      </c>
      <c r="L18" s="367" t="s">
        <v>67</v>
      </c>
    </row>
    <row r="19" spans="1:12" s="367" customFormat="1" ht="285.75" customHeight="1" x14ac:dyDescent="0.25">
      <c r="A19" s="452">
        <v>16</v>
      </c>
      <c r="B19" s="445" t="s">
        <v>412</v>
      </c>
      <c r="C19" s="445" t="s">
        <v>277</v>
      </c>
      <c r="D19" s="445" t="s">
        <v>161</v>
      </c>
      <c r="E19" s="445" t="s">
        <v>898</v>
      </c>
      <c r="F19" s="453"/>
      <c r="G19" s="445" t="s">
        <v>881</v>
      </c>
      <c r="H19" s="447" t="s">
        <v>587</v>
      </c>
      <c r="I19" s="447" t="s">
        <v>899</v>
      </c>
      <c r="J19" s="453" t="s">
        <v>766</v>
      </c>
      <c r="K19" s="462" t="s">
        <v>1048</v>
      </c>
      <c r="L19" s="367" t="s">
        <v>67</v>
      </c>
    </row>
    <row r="20" spans="1:12" s="367" customFormat="1" ht="285.75" customHeight="1" x14ac:dyDescent="0.25">
      <c r="A20" s="452">
        <v>17</v>
      </c>
      <c r="B20" s="445" t="s">
        <v>410</v>
      </c>
      <c r="C20" s="445" t="s">
        <v>275</v>
      </c>
      <c r="D20" s="445" t="s">
        <v>159</v>
      </c>
      <c r="E20" s="445" t="s">
        <v>906</v>
      </c>
      <c r="F20" s="453"/>
      <c r="G20" s="445" t="s">
        <v>879</v>
      </c>
      <c r="H20" s="447" t="s">
        <v>585</v>
      </c>
      <c r="I20" s="447" t="s">
        <v>907</v>
      </c>
      <c r="J20" s="453" t="s">
        <v>766</v>
      </c>
      <c r="K20" s="462" t="s">
        <v>1048</v>
      </c>
      <c r="L20" s="367" t="s">
        <v>67</v>
      </c>
    </row>
    <row r="21" spans="1:12" s="367" customFormat="1" ht="276.95" customHeight="1" x14ac:dyDescent="0.25">
      <c r="A21" s="452">
        <v>18</v>
      </c>
      <c r="B21" s="445" t="s">
        <v>768</v>
      </c>
      <c r="C21" s="445" t="s">
        <v>298</v>
      </c>
      <c r="D21" s="445" t="s">
        <v>182</v>
      </c>
      <c r="E21" s="445" t="s">
        <v>22</v>
      </c>
      <c r="F21" s="453"/>
      <c r="G21" s="445" t="s">
        <v>790</v>
      </c>
      <c r="H21" s="447" t="s">
        <v>607</v>
      </c>
      <c r="I21" s="447" t="s">
        <v>267</v>
      </c>
      <c r="J21" s="453"/>
      <c r="K21" s="463" t="s">
        <v>1099</v>
      </c>
      <c r="L21" s="367" t="s">
        <v>67</v>
      </c>
    </row>
    <row r="22" spans="1:12" s="367" customFormat="1" ht="275.10000000000002" customHeight="1" x14ac:dyDescent="0.25">
      <c r="A22" s="452">
        <v>19</v>
      </c>
      <c r="B22" s="445" t="s">
        <v>424</v>
      </c>
      <c r="C22" s="445" t="s">
        <v>289</v>
      </c>
      <c r="D22" s="445" t="s">
        <v>173</v>
      </c>
      <c r="E22" s="446" t="s">
        <v>1021</v>
      </c>
      <c r="F22" s="453"/>
      <c r="G22" s="445" t="s">
        <v>812</v>
      </c>
      <c r="H22" s="447" t="s">
        <v>598</v>
      </c>
      <c r="I22" s="447" t="s">
        <v>914</v>
      </c>
      <c r="J22" s="453"/>
      <c r="K22" s="463" t="s">
        <v>1053</v>
      </c>
      <c r="L22" s="367" t="s">
        <v>67</v>
      </c>
    </row>
    <row r="23" spans="1:12" s="367" customFormat="1" ht="279" customHeight="1" x14ac:dyDescent="0.25">
      <c r="A23" s="452">
        <v>20</v>
      </c>
      <c r="B23" s="445" t="s">
        <v>457</v>
      </c>
      <c r="C23" s="445" t="s">
        <v>323</v>
      </c>
      <c r="D23" s="445" t="s">
        <v>208</v>
      </c>
      <c r="E23" s="446" t="s">
        <v>1025</v>
      </c>
      <c r="F23" s="453"/>
      <c r="G23" s="445" t="s">
        <v>890</v>
      </c>
      <c r="H23" s="447" t="s">
        <v>633</v>
      </c>
      <c r="I23" s="447" t="s">
        <v>915</v>
      </c>
      <c r="J23" s="453"/>
      <c r="K23" s="462" t="s">
        <v>1053</v>
      </c>
      <c r="L23" s="367" t="s">
        <v>67</v>
      </c>
    </row>
    <row r="24" spans="1:12" s="367" customFormat="1" ht="276" customHeight="1" x14ac:dyDescent="0.25">
      <c r="A24" s="452">
        <v>21</v>
      </c>
      <c r="B24" s="445" t="s">
        <v>499</v>
      </c>
      <c r="C24" s="445" t="s">
        <v>364</v>
      </c>
      <c r="D24" s="445" t="s">
        <v>763</v>
      </c>
      <c r="E24" s="446" t="s">
        <v>59</v>
      </c>
      <c r="F24" s="453"/>
      <c r="G24" s="445" t="s">
        <v>853</v>
      </c>
      <c r="H24" s="447" t="s">
        <v>674</v>
      </c>
      <c r="I24" s="447" t="s">
        <v>393</v>
      </c>
      <c r="J24" s="453"/>
      <c r="K24" s="463" t="s">
        <v>1053</v>
      </c>
      <c r="L24" s="367" t="s">
        <v>67</v>
      </c>
    </row>
    <row r="25" spans="1:12" s="367" customFormat="1" ht="276" customHeight="1" x14ac:dyDescent="0.25">
      <c r="A25" s="452">
        <v>22</v>
      </c>
      <c r="B25" s="445" t="s">
        <v>483</v>
      </c>
      <c r="C25" s="445" t="s">
        <v>347</v>
      </c>
      <c r="D25" s="445" t="s">
        <v>233</v>
      </c>
      <c r="E25" s="446" t="s">
        <v>1052</v>
      </c>
      <c r="F25" s="453"/>
      <c r="G25" s="445" t="s">
        <v>839</v>
      </c>
      <c r="H25" s="447" t="s">
        <v>659</v>
      </c>
      <c r="I25" s="447" t="s">
        <v>961</v>
      </c>
      <c r="J25" s="453"/>
      <c r="K25" s="463" t="s">
        <v>1053</v>
      </c>
      <c r="L25" s="367" t="s">
        <v>67</v>
      </c>
    </row>
    <row r="26" spans="1:12" s="367" customFormat="1" ht="273" customHeight="1" x14ac:dyDescent="0.25">
      <c r="A26" s="452">
        <v>23</v>
      </c>
      <c r="B26" s="445" t="s">
        <v>415</v>
      </c>
      <c r="C26" s="445" t="s">
        <v>280</v>
      </c>
      <c r="D26" s="445" t="s">
        <v>164</v>
      </c>
      <c r="E26" s="445" t="s">
        <v>1049</v>
      </c>
      <c r="F26" s="453"/>
      <c r="G26" s="445" t="s">
        <v>884</v>
      </c>
      <c r="H26" s="447" t="s">
        <v>590</v>
      </c>
      <c r="I26" s="447" t="s">
        <v>979</v>
      </c>
      <c r="J26" s="453"/>
      <c r="K26" s="463" t="s">
        <v>1053</v>
      </c>
      <c r="L26" s="367" t="s">
        <v>67</v>
      </c>
    </row>
    <row r="27" spans="1:12" s="367" customFormat="1" ht="273.95" customHeight="1" x14ac:dyDescent="0.25">
      <c r="A27" s="452">
        <v>24</v>
      </c>
      <c r="B27" s="445" t="s">
        <v>429</v>
      </c>
      <c r="C27" s="445" t="s">
        <v>294</v>
      </c>
      <c r="D27" s="445" t="s">
        <v>178</v>
      </c>
      <c r="E27" s="446" t="s">
        <v>1041</v>
      </c>
      <c r="F27" s="453"/>
      <c r="G27" s="445" t="s">
        <v>813</v>
      </c>
      <c r="H27" s="447" t="s">
        <v>603</v>
      </c>
      <c r="I27" s="447" t="s">
        <v>939</v>
      </c>
      <c r="J27" s="453"/>
      <c r="K27" s="463" t="s">
        <v>1053</v>
      </c>
      <c r="L27" s="367" t="s">
        <v>67</v>
      </c>
    </row>
    <row r="28" spans="1:12" s="367" customFormat="1" ht="276" customHeight="1" x14ac:dyDescent="0.25">
      <c r="A28" s="452">
        <v>25</v>
      </c>
      <c r="B28" s="445" t="s">
        <v>511</v>
      </c>
      <c r="C28" s="446" t="s">
        <v>375</v>
      </c>
      <c r="D28" s="445" t="s">
        <v>384</v>
      </c>
      <c r="E28" s="446" t="s">
        <v>1005</v>
      </c>
      <c r="F28" s="453"/>
      <c r="G28" s="445" t="s">
        <v>874</v>
      </c>
      <c r="H28" s="447" t="s">
        <v>685</v>
      </c>
      <c r="I28" s="447" t="s">
        <v>975</v>
      </c>
      <c r="J28" s="453"/>
      <c r="K28" s="464" t="s">
        <v>1053</v>
      </c>
      <c r="L28" s="367" t="s">
        <v>67</v>
      </c>
    </row>
    <row r="29" spans="1:12" s="367" customFormat="1" ht="278.10000000000002" customHeight="1" x14ac:dyDescent="0.25">
      <c r="A29" s="452">
        <v>26</v>
      </c>
      <c r="B29" s="445" t="s">
        <v>414</v>
      </c>
      <c r="C29" s="445" t="s">
        <v>279</v>
      </c>
      <c r="D29" s="445" t="s">
        <v>163</v>
      </c>
      <c r="E29" s="446" t="s">
        <v>1009</v>
      </c>
      <c r="F29" s="453"/>
      <c r="G29" s="445" t="s">
        <v>883</v>
      </c>
      <c r="H29" s="447" t="s">
        <v>589</v>
      </c>
      <c r="I29" s="447" t="s">
        <v>913</v>
      </c>
      <c r="J29" s="453"/>
      <c r="K29" s="462" t="s">
        <v>1090</v>
      </c>
      <c r="L29" s="367" t="s">
        <v>67</v>
      </c>
    </row>
    <row r="30" spans="1:12" s="367" customFormat="1" ht="276" customHeight="1" x14ac:dyDescent="0.25">
      <c r="A30" s="452">
        <v>27</v>
      </c>
      <c r="B30" s="445" t="s">
        <v>440</v>
      </c>
      <c r="C30" s="445" t="s">
        <v>306</v>
      </c>
      <c r="D30" s="445" t="s">
        <v>191</v>
      </c>
      <c r="E30" s="445" t="s">
        <v>29</v>
      </c>
      <c r="F30" s="453"/>
      <c r="G30" s="445" t="s">
        <v>797</v>
      </c>
      <c r="H30" s="447" t="s">
        <v>616</v>
      </c>
      <c r="I30" s="447" t="s">
        <v>272</v>
      </c>
      <c r="J30" s="453"/>
      <c r="K30" s="462" t="s">
        <v>1092</v>
      </c>
      <c r="L30" s="367" t="s">
        <v>67</v>
      </c>
    </row>
    <row r="31" spans="1:12" s="367" customFormat="1" ht="276.95" customHeight="1" x14ac:dyDescent="0.25">
      <c r="A31" s="452">
        <v>28</v>
      </c>
      <c r="B31" s="445" t="s">
        <v>447</v>
      </c>
      <c r="C31" s="445" t="s">
        <v>313</v>
      </c>
      <c r="D31" s="445" t="s">
        <v>198</v>
      </c>
      <c r="E31" s="446" t="s">
        <v>1031</v>
      </c>
      <c r="F31" s="453"/>
      <c r="G31" s="445" t="s">
        <v>832</v>
      </c>
      <c r="H31" s="447" t="s">
        <v>623</v>
      </c>
      <c r="I31" s="447" t="s">
        <v>956</v>
      </c>
      <c r="J31" s="453"/>
      <c r="K31" s="462" t="s">
        <v>1092</v>
      </c>
      <c r="L31" s="367" t="s">
        <v>67</v>
      </c>
    </row>
    <row r="32" spans="1:12" s="367" customFormat="1" ht="276" customHeight="1" x14ac:dyDescent="0.25">
      <c r="A32" s="452">
        <v>29</v>
      </c>
      <c r="B32" s="445" t="s">
        <v>458</v>
      </c>
      <c r="C32" s="445" t="s">
        <v>324</v>
      </c>
      <c r="D32" s="445" t="s">
        <v>209</v>
      </c>
      <c r="E32" s="446" t="s">
        <v>1013</v>
      </c>
      <c r="F32" s="453"/>
      <c r="G32" s="445" t="s">
        <v>891</v>
      </c>
      <c r="H32" s="447" t="s">
        <v>634</v>
      </c>
      <c r="I32" s="447" t="s">
        <v>984</v>
      </c>
      <c r="J32" s="453"/>
      <c r="K32" s="462" t="s">
        <v>1093</v>
      </c>
      <c r="L32" s="367" t="s">
        <v>67</v>
      </c>
    </row>
    <row r="33" spans="1:12" s="367" customFormat="1" ht="276" customHeight="1" x14ac:dyDescent="0.25">
      <c r="A33" s="452">
        <v>30</v>
      </c>
      <c r="B33" s="445" t="s">
        <v>420</v>
      </c>
      <c r="C33" s="445" t="s">
        <v>285</v>
      </c>
      <c r="D33" s="445" t="s">
        <v>169</v>
      </c>
      <c r="E33" s="446" t="s">
        <v>1029</v>
      </c>
      <c r="F33" s="453"/>
      <c r="G33" s="445" t="s">
        <v>811</v>
      </c>
      <c r="H33" s="447" t="s">
        <v>594</v>
      </c>
      <c r="I33" s="447" t="s">
        <v>938</v>
      </c>
      <c r="J33" s="453"/>
      <c r="K33" s="462" t="s">
        <v>1094</v>
      </c>
      <c r="L33" s="367" t="s">
        <v>67</v>
      </c>
    </row>
    <row r="34" spans="1:12" s="367" customFormat="1" ht="273.95" customHeight="1" x14ac:dyDescent="0.25">
      <c r="A34" s="452">
        <v>31</v>
      </c>
      <c r="B34" s="445" t="s">
        <v>493</v>
      </c>
      <c r="C34" s="445" t="s">
        <v>358</v>
      </c>
      <c r="D34" s="445" t="s">
        <v>244</v>
      </c>
      <c r="E34" s="445" t="s">
        <v>921</v>
      </c>
      <c r="F34" s="453"/>
      <c r="G34" s="445" t="s">
        <v>790</v>
      </c>
      <c r="H34" s="447" t="s">
        <v>607</v>
      </c>
      <c r="I34" s="461" t="s">
        <v>267</v>
      </c>
      <c r="J34" s="453"/>
      <c r="K34" s="462" t="s">
        <v>1092</v>
      </c>
      <c r="L34" s="367" t="s">
        <v>67</v>
      </c>
    </row>
    <row r="35" spans="1:12" s="367" customFormat="1" ht="318" customHeight="1" x14ac:dyDescent="0.25">
      <c r="A35" s="452">
        <v>32</v>
      </c>
      <c r="B35" s="445" t="s">
        <v>460</v>
      </c>
      <c r="C35" s="445" t="s">
        <v>326</v>
      </c>
      <c r="D35" s="445" t="s">
        <v>211</v>
      </c>
      <c r="E35" s="446" t="s">
        <v>1000</v>
      </c>
      <c r="F35" s="453"/>
      <c r="G35" s="445" t="s">
        <v>835</v>
      </c>
      <c r="H35" s="447" t="s">
        <v>636</v>
      </c>
      <c r="I35" s="447" t="s">
        <v>958</v>
      </c>
      <c r="J35" s="453"/>
      <c r="K35" s="462" t="s">
        <v>1093</v>
      </c>
      <c r="L35" s="367" t="s">
        <v>67</v>
      </c>
    </row>
    <row r="36" spans="1:12" s="367" customFormat="1" ht="279.95" customHeight="1" x14ac:dyDescent="0.25">
      <c r="A36" s="452">
        <v>33</v>
      </c>
      <c r="B36" s="445" t="s">
        <v>430</v>
      </c>
      <c r="C36" s="445" t="s">
        <v>295</v>
      </c>
      <c r="D36" s="445" t="s">
        <v>179</v>
      </c>
      <c r="E36" s="445" t="s">
        <v>925</v>
      </c>
      <c r="F36" s="453"/>
      <c r="G36" s="445" t="s">
        <v>789</v>
      </c>
      <c r="H36" s="447" t="s">
        <v>604</v>
      </c>
      <c r="I36" s="447" t="s">
        <v>922</v>
      </c>
      <c r="J36" s="453"/>
      <c r="K36" s="462" t="s">
        <v>1092</v>
      </c>
      <c r="L36" s="367" t="s">
        <v>67</v>
      </c>
    </row>
    <row r="37" spans="1:12" s="367" customFormat="1" ht="273.95" customHeight="1" x14ac:dyDescent="0.25">
      <c r="A37" s="452">
        <v>34</v>
      </c>
      <c r="B37" s="445" t="s">
        <v>479</v>
      </c>
      <c r="C37" s="445" t="s">
        <v>343</v>
      </c>
      <c r="D37" s="445" t="s">
        <v>229</v>
      </c>
      <c r="E37" s="445" t="s">
        <v>1051</v>
      </c>
      <c r="F37" s="453"/>
      <c r="G37" s="445" t="s">
        <v>865</v>
      </c>
      <c r="H37" s="447" t="s">
        <v>655</v>
      </c>
      <c r="I37" s="461" t="s">
        <v>1056</v>
      </c>
      <c r="J37" s="453"/>
      <c r="K37" s="462" t="s">
        <v>1095</v>
      </c>
      <c r="L37" s="367" t="s">
        <v>67</v>
      </c>
    </row>
    <row r="38" spans="1:12" s="367" customFormat="1" ht="276.95" customHeight="1" x14ac:dyDescent="0.25">
      <c r="A38" s="452">
        <v>35</v>
      </c>
      <c r="B38" s="445" t="s">
        <v>769</v>
      </c>
      <c r="C38" s="445" t="s">
        <v>297</v>
      </c>
      <c r="D38" s="445" t="s">
        <v>181</v>
      </c>
      <c r="E38" s="446" t="s">
        <v>1027</v>
      </c>
      <c r="F38" s="453"/>
      <c r="G38" s="445" t="s">
        <v>814</v>
      </c>
      <c r="H38" s="447" t="s">
        <v>606</v>
      </c>
      <c r="I38" s="447" t="s">
        <v>940</v>
      </c>
      <c r="J38" s="453"/>
      <c r="K38" s="462" t="s">
        <v>1090</v>
      </c>
      <c r="L38" s="367" t="s">
        <v>67</v>
      </c>
    </row>
    <row r="39" spans="1:12" s="367" customFormat="1" ht="276.95" customHeight="1" x14ac:dyDescent="0.25">
      <c r="A39" s="452">
        <v>36</v>
      </c>
      <c r="B39" s="445" t="s">
        <v>459</v>
      </c>
      <c r="C39" s="445" t="s">
        <v>325</v>
      </c>
      <c r="D39" s="445" t="s">
        <v>210</v>
      </c>
      <c r="E39" s="445" t="s">
        <v>926</v>
      </c>
      <c r="F39" s="453"/>
      <c r="G39" s="445" t="s">
        <v>800</v>
      </c>
      <c r="H39" s="447" t="s">
        <v>635</v>
      </c>
      <c r="I39" s="461" t="s">
        <v>1057</v>
      </c>
      <c r="J39" s="453"/>
      <c r="K39" s="462" t="s">
        <v>1092</v>
      </c>
      <c r="L39" s="367" t="s">
        <v>67</v>
      </c>
    </row>
    <row r="40" spans="1:12" s="367" customFormat="1" ht="279" customHeight="1" x14ac:dyDescent="0.25">
      <c r="A40" s="452">
        <v>37</v>
      </c>
      <c r="B40" s="445" t="s">
        <v>478</v>
      </c>
      <c r="C40" s="445" t="s">
        <v>342</v>
      </c>
      <c r="D40" s="445" t="s">
        <v>746</v>
      </c>
      <c r="E40" s="446" t="s">
        <v>51</v>
      </c>
      <c r="F40" s="453"/>
      <c r="G40" s="445" t="s">
        <v>864</v>
      </c>
      <c r="H40" s="447" t="s">
        <v>654</v>
      </c>
      <c r="I40" s="447" t="s">
        <v>971</v>
      </c>
      <c r="J40" s="453"/>
      <c r="K40" s="462" t="s">
        <v>1090</v>
      </c>
      <c r="L40" s="367" t="s">
        <v>67</v>
      </c>
    </row>
    <row r="41" spans="1:12" s="367" customFormat="1" ht="279" customHeight="1" x14ac:dyDescent="0.25">
      <c r="A41" s="452">
        <v>38</v>
      </c>
      <c r="B41" s="445" t="s">
        <v>473</v>
      </c>
      <c r="C41" s="445" t="s">
        <v>337</v>
      </c>
      <c r="D41" s="445" t="s">
        <v>224</v>
      </c>
      <c r="E41" s="446" t="s">
        <v>1001</v>
      </c>
      <c r="F41" s="453"/>
      <c r="G41" s="445" t="s">
        <v>859</v>
      </c>
      <c r="H41" s="447" t="s">
        <v>649</v>
      </c>
      <c r="I41" s="461" t="s">
        <v>987</v>
      </c>
      <c r="J41" s="453"/>
      <c r="K41" s="462" t="s">
        <v>1088</v>
      </c>
      <c r="L41" s="367" t="s">
        <v>67</v>
      </c>
    </row>
    <row r="42" spans="1:12" s="367" customFormat="1" ht="279" customHeight="1" x14ac:dyDescent="0.25">
      <c r="A42" s="452">
        <v>39</v>
      </c>
      <c r="B42" s="445" t="s">
        <v>456</v>
      </c>
      <c r="C42" s="445" t="s">
        <v>322</v>
      </c>
      <c r="D42" s="445" t="s">
        <v>207</v>
      </c>
      <c r="E42" s="446" t="s">
        <v>1032</v>
      </c>
      <c r="F42" s="453"/>
      <c r="G42" s="445" t="s">
        <v>889</v>
      </c>
      <c r="H42" s="447" t="s">
        <v>632</v>
      </c>
      <c r="I42" s="447" t="s">
        <v>983</v>
      </c>
      <c r="J42" s="453"/>
      <c r="K42" s="462" t="s">
        <v>1088</v>
      </c>
      <c r="L42" s="367" t="s">
        <v>67</v>
      </c>
    </row>
    <row r="43" spans="1:12" s="367" customFormat="1" ht="279" customHeight="1" x14ac:dyDescent="0.25">
      <c r="A43" s="452">
        <v>40</v>
      </c>
      <c r="B43" s="445" t="s">
        <v>431</v>
      </c>
      <c r="C43" s="445" t="s">
        <v>296</v>
      </c>
      <c r="D43" s="445" t="s">
        <v>180</v>
      </c>
      <c r="E43" s="446" t="s">
        <v>1044</v>
      </c>
      <c r="F43" s="453"/>
      <c r="G43" s="445" t="s">
        <v>828</v>
      </c>
      <c r="H43" s="447" t="s">
        <v>605</v>
      </c>
      <c r="I43" s="447" t="s">
        <v>952</v>
      </c>
      <c r="J43" s="453"/>
      <c r="K43" s="462" t="s">
        <v>1088</v>
      </c>
      <c r="L43" s="367" t="s">
        <v>67</v>
      </c>
    </row>
    <row r="44" spans="1:12" s="367" customFormat="1" ht="279" customHeight="1" x14ac:dyDescent="0.25">
      <c r="A44" s="452">
        <v>41</v>
      </c>
      <c r="B44" s="445" t="s">
        <v>502</v>
      </c>
      <c r="C44" s="445" t="s">
        <v>366</v>
      </c>
      <c r="D44" s="445" t="s">
        <v>248</v>
      </c>
      <c r="E44" s="446" t="s">
        <v>62</v>
      </c>
      <c r="F44" s="453"/>
      <c r="G44" s="445" t="s">
        <v>855</v>
      </c>
      <c r="H44" s="447" t="s">
        <v>677</v>
      </c>
      <c r="I44" s="447" t="s">
        <v>395</v>
      </c>
      <c r="J44" s="453"/>
      <c r="K44" s="462" t="s">
        <v>1061</v>
      </c>
      <c r="L44" s="367" t="s">
        <v>67</v>
      </c>
    </row>
    <row r="45" spans="1:12" s="367" customFormat="1" ht="275.10000000000002" customHeight="1" x14ac:dyDescent="0.25">
      <c r="A45" s="452">
        <v>42</v>
      </c>
      <c r="B45" s="445" t="s">
        <v>454</v>
      </c>
      <c r="C45" s="445" t="s">
        <v>320</v>
      </c>
      <c r="D45" s="445" t="s">
        <v>205</v>
      </c>
      <c r="E45" s="446" t="s">
        <v>1006</v>
      </c>
      <c r="F45" s="453"/>
      <c r="G45" s="445" t="s">
        <v>887</v>
      </c>
      <c r="H45" s="447" t="s">
        <v>630</v>
      </c>
      <c r="I45" s="447" t="s">
        <v>912</v>
      </c>
      <c r="J45" s="453"/>
      <c r="K45" s="462" t="s">
        <v>1089</v>
      </c>
      <c r="L45" s="367" t="s">
        <v>67</v>
      </c>
    </row>
    <row r="46" spans="1:12" s="367" customFormat="1" ht="276.95" customHeight="1" x14ac:dyDescent="0.25">
      <c r="A46" s="452">
        <v>43</v>
      </c>
      <c r="B46" s="445" t="s">
        <v>482</v>
      </c>
      <c r="C46" s="445" t="s">
        <v>346</v>
      </c>
      <c r="D46" s="445" t="s">
        <v>232</v>
      </c>
      <c r="E46" s="446" t="s">
        <v>1062</v>
      </c>
      <c r="F46" s="453"/>
      <c r="G46" s="445" t="s">
        <v>838</v>
      </c>
      <c r="H46" s="447" t="s">
        <v>658</v>
      </c>
      <c r="I46" s="447" t="s">
        <v>960</v>
      </c>
      <c r="J46" s="453"/>
      <c r="K46" s="462" t="s">
        <v>1061</v>
      </c>
      <c r="L46" s="367" t="s">
        <v>67</v>
      </c>
    </row>
    <row r="47" spans="1:12" s="439" customFormat="1" ht="276.95" customHeight="1" x14ac:dyDescent="0.25">
      <c r="A47" s="452">
        <v>44</v>
      </c>
      <c r="B47" s="445" t="s">
        <v>422</v>
      </c>
      <c r="C47" s="445" t="s">
        <v>287</v>
      </c>
      <c r="D47" s="445" t="s">
        <v>171</v>
      </c>
      <c r="E47" s="446" t="s">
        <v>1030</v>
      </c>
      <c r="F47" s="453"/>
      <c r="G47" s="445" t="s">
        <v>787</v>
      </c>
      <c r="H47" s="447" t="s">
        <v>596</v>
      </c>
      <c r="I47" s="447" t="s">
        <v>930</v>
      </c>
      <c r="J47" s="453"/>
      <c r="K47" s="462" t="s">
        <v>1087</v>
      </c>
      <c r="L47" s="367" t="s">
        <v>67</v>
      </c>
    </row>
    <row r="48" spans="1:12" s="367" customFormat="1" ht="276" customHeight="1" x14ac:dyDescent="0.25">
      <c r="A48" s="452">
        <v>45</v>
      </c>
      <c r="B48" s="445" t="s">
        <v>419</v>
      </c>
      <c r="C48" s="445" t="s">
        <v>284</v>
      </c>
      <c r="D48" s="445" t="s">
        <v>168</v>
      </c>
      <c r="E48" s="446" t="s">
        <v>1034</v>
      </c>
      <c r="F48" s="453"/>
      <c r="G48" s="445" t="s">
        <v>823</v>
      </c>
      <c r="H48" s="447" t="s">
        <v>593</v>
      </c>
      <c r="I48" s="447" t="s">
        <v>947</v>
      </c>
      <c r="J48" s="453"/>
      <c r="K48" s="462" t="s">
        <v>1087</v>
      </c>
      <c r="L48" s="367" t="s">
        <v>67</v>
      </c>
    </row>
    <row r="49" spans="1:12" s="367" customFormat="1" ht="279" customHeight="1" x14ac:dyDescent="0.25">
      <c r="A49" s="452">
        <v>46</v>
      </c>
      <c r="B49" s="445" t="s">
        <v>515</v>
      </c>
      <c r="C49" s="446" t="s">
        <v>377</v>
      </c>
      <c r="D49" s="445" t="s">
        <v>385</v>
      </c>
      <c r="E49" s="445" t="s">
        <v>1060</v>
      </c>
      <c r="F49" s="453"/>
      <c r="G49" s="445" t="s">
        <v>877</v>
      </c>
      <c r="H49" s="447" t="s">
        <v>688</v>
      </c>
      <c r="I49" s="447" t="s">
        <v>977</v>
      </c>
      <c r="J49" s="453"/>
      <c r="K49" s="462" t="s">
        <v>1087</v>
      </c>
      <c r="L49" s="367" t="s">
        <v>67</v>
      </c>
    </row>
    <row r="50" spans="1:12" s="367" customFormat="1" ht="276.95" customHeight="1" x14ac:dyDescent="0.25">
      <c r="A50" s="452">
        <v>47</v>
      </c>
      <c r="B50" s="445" t="s">
        <v>480</v>
      </c>
      <c r="C50" s="445" t="s">
        <v>344</v>
      </c>
      <c r="D50" s="445" t="s">
        <v>230</v>
      </c>
      <c r="E50" s="445" t="s">
        <v>1059</v>
      </c>
      <c r="F50" s="453"/>
      <c r="G50" s="445" t="s">
        <v>866</v>
      </c>
      <c r="H50" s="447" t="s">
        <v>656</v>
      </c>
      <c r="I50" s="447" t="s">
        <v>1058</v>
      </c>
      <c r="J50" s="453"/>
      <c r="K50" s="462" t="s">
        <v>1087</v>
      </c>
      <c r="L50" s="367" t="s">
        <v>67</v>
      </c>
    </row>
    <row r="51" spans="1:12" s="367" customFormat="1" ht="273" customHeight="1" x14ac:dyDescent="0.25">
      <c r="A51" s="452">
        <v>48</v>
      </c>
      <c r="B51" s="445" t="s">
        <v>486</v>
      </c>
      <c r="C51" s="445" t="s">
        <v>350</v>
      </c>
      <c r="D51" s="445" t="s">
        <v>236</v>
      </c>
      <c r="E51" s="445" t="s">
        <v>993</v>
      </c>
      <c r="F51" s="453"/>
      <c r="G51" s="445" t="s">
        <v>867</v>
      </c>
      <c r="H51" s="447" t="s">
        <v>662</v>
      </c>
      <c r="I51" s="445" t="s">
        <v>994</v>
      </c>
      <c r="J51" s="453"/>
      <c r="K51" s="462" t="s">
        <v>1096</v>
      </c>
      <c r="L51" s="367" t="s">
        <v>67</v>
      </c>
    </row>
    <row r="52" spans="1:12" s="367" customFormat="1" ht="276.95" customHeight="1" x14ac:dyDescent="0.25">
      <c r="A52" s="452">
        <v>49</v>
      </c>
      <c r="B52" s="445" t="s">
        <v>475</v>
      </c>
      <c r="C52" s="445" t="s">
        <v>339</v>
      </c>
      <c r="D52" s="445" t="s">
        <v>226</v>
      </c>
      <c r="E52" s="446" t="s">
        <v>1002</v>
      </c>
      <c r="F52" s="453"/>
      <c r="G52" s="445" t="s">
        <v>861</v>
      </c>
      <c r="H52" s="447" t="s">
        <v>651</v>
      </c>
      <c r="I52" s="461" t="s">
        <v>989</v>
      </c>
      <c r="J52" s="453"/>
      <c r="K52" s="462" t="s">
        <v>1096</v>
      </c>
      <c r="L52" s="367" t="s">
        <v>67</v>
      </c>
    </row>
    <row r="53" spans="1:12" s="439" customFormat="1" ht="279" customHeight="1" x14ac:dyDescent="0.25">
      <c r="A53" s="452">
        <v>50</v>
      </c>
      <c r="B53" s="445" t="s">
        <v>435</v>
      </c>
      <c r="C53" s="445" t="s">
        <v>302</v>
      </c>
      <c r="D53" s="445" t="s">
        <v>186</v>
      </c>
      <c r="E53" s="445" t="s">
        <v>24</v>
      </c>
      <c r="F53" s="453"/>
      <c r="G53" s="445" t="s">
        <v>794</v>
      </c>
      <c r="H53" s="447" t="s">
        <v>611</v>
      </c>
      <c r="I53" s="447">
        <v>79230455</v>
      </c>
      <c r="J53" s="453"/>
      <c r="K53" s="462" t="s">
        <v>1096</v>
      </c>
      <c r="L53" s="367" t="s">
        <v>67</v>
      </c>
    </row>
    <row r="54" spans="1:12" s="367" customFormat="1" ht="276.95" customHeight="1" x14ac:dyDescent="0.25">
      <c r="A54" s="452">
        <v>51</v>
      </c>
      <c r="B54" s="445" t="s">
        <v>489</v>
      </c>
      <c r="C54" s="445" t="s">
        <v>353</v>
      </c>
      <c r="D54" s="445" t="s">
        <v>239</v>
      </c>
      <c r="E54" s="445" t="s">
        <v>997</v>
      </c>
      <c r="F54" s="453"/>
      <c r="G54" s="445" t="s">
        <v>870</v>
      </c>
      <c r="H54" s="447" t="s">
        <v>665</v>
      </c>
      <c r="I54" s="445">
        <v>71390461</v>
      </c>
      <c r="J54" s="453"/>
      <c r="K54" s="462" t="s">
        <v>1097</v>
      </c>
      <c r="L54" s="367" t="s">
        <v>67</v>
      </c>
    </row>
    <row r="55" spans="1:12" s="367" customFormat="1" ht="276.95" customHeight="1" x14ac:dyDescent="0.25">
      <c r="A55" s="452">
        <v>52</v>
      </c>
      <c r="B55" s="445" t="s">
        <v>448</v>
      </c>
      <c r="C55" s="445" t="s">
        <v>314</v>
      </c>
      <c r="D55" s="445" t="s">
        <v>199</v>
      </c>
      <c r="E55" s="446" t="s">
        <v>1014</v>
      </c>
      <c r="F55" s="453"/>
      <c r="G55" s="445" t="s">
        <v>833</v>
      </c>
      <c r="H55" s="447" t="s">
        <v>624</v>
      </c>
      <c r="I55" s="447">
        <v>79530450</v>
      </c>
      <c r="J55" s="453"/>
      <c r="K55" s="462" t="s">
        <v>1097</v>
      </c>
      <c r="L55" s="367" t="s">
        <v>67</v>
      </c>
    </row>
    <row r="56" spans="1:12" s="367" customFormat="1" ht="276" customHeight="1" x14ac:dyDescent="0.25">
      <c r="A56" s="452">
        <v>53</v>
      </c>
      <c r="B56" s="445" t="s">
        <v>514</v>
      </c>
      <c r="C56" s="445" t="s">
        <v>376</v>
      </c>
      <c r="D56" s="445" t="s">
        <v>257</v>
      </c>
      <c r="E56" s="446" t="s">
        <v>1015</v>
      </c>
      <c r="F56" s="453"/>
      <c r="G56" s="445" t="s">
        <v>876</v>
      </c>
      <c r="H56" s="447" t="s">
        <v>687</v>
      </c>
      <c r="I56" s="447">
        <v>79840451</v>
      </c>
      <c r="J56" s="453"/>
      <c r="K56" s="465" t="s">
        <v>1107</v>
      </c>
      <c r="L56" s="367" t="s">
        <v>67</v>
      </c>
    </row>
    <row r="57" spans="1:12" s="367" customFormat="1" ht="276.95" customHeight="1" x14ac:dyDescent="0.25">
      <c r="A57" s="452">
        <v>54</v>
      </c>
      <c r="B57" s="445" t="s">
        <v>408</v>
      </c>
      <c r="C57" s="445" t="s">
        <v>273</v>
      </c>
      <c r="D57" s="445" t="s">
        <v>157</v>
      </c>
      <c r="E57" s="446" t="s">
        <v>1028</v>
      </c>
      <c r="F57" s="453"/>
      <c r="G57" s="445" t="s">
        <v>809</v>
      </c>
      <c r="H57" s="447" t="s">
        <v>583</v>
      </c>
      <c r="I57" s="447" t="s">
        <v>936</v>
      </c>
      <c r="J57" s="453"/>
      <c r="K57" s="462" t="s">
        <v>1097</v>
      </c>
      <c r="L57" s="367" t="s">
        <v>67</v>
      </c>
    </row>
    <row r="58" spans="1:12" s="367" customFormat="1" ht="276" customHeight="1" x14ac:dyDescent="0.25">
      <c r="A58" s="452">
        <v>55</v>
      </c>
      <c r="B58" s="445" t="s">
        <v>490</v>
      </c>
      <c r="C58" s="445" t="s">
        <v>354</v>
      </c>
      <c r="D58" s="445" t="s">
        <v>240</v>
      </c>
      <c r="E58" s="445" t="s">
        <v>52</v>
      </c>
      <c r="F58" s="453"/>
      <c r="G58" s="445" t="s">
        <v>849</v>
      </c>
      <c r="H58" s="447" t="s">
        <v>666</v>
      </c>
      <c r="I58" s="447">
        <v>73720452</v>
      </c>
      <c r="J58" s="453"/>
      <c r="K58" s="464" t="s">
        <v>1097</v>
      </c>
      <c r="L58" s="367" t="s">
        <v>67</v>
      </c>
    </row>
    <row r="59" spans="1:12" s="367" customFormat="1" ht="279" customHeight="1" x14ac:dyDescent="0.25">
      <c r="A59" s="452">
        <v>56</v>
      </c>
      <c r="B59" s="445" t="s">
        <v>510</v>
      </c>
      <c r="C59" s="445" t="s">
        <v>374</v>
      </c>
      <c r="D59" s="445" t="s">
        <v>256</v>
      </c>
      <c r="E59" s="445">
        <v>79830414</v>
      </c>
      <c r="F59" s="453"/>
      <c r="G59" s="445" t="s">
        <v>801</v>
      </c>
      <c r="H59" s="447" t="s">
        <v>638</v>
      </c>
      <c r="I59" s="461" t="s">
        <v>398</v>
      </c>
      <c r="J59" s="453"/>
      <c r="K59" s="464" t="s">
        <v>1100</v>
      </c>
      <c r="L59" s="367" t="s">
        <v>67</v>
      </c>
    </row>
    <row r="60" spans="1:12" s="367" customFormat="1" ht="276.95" customHeight="1" x14ac:dyDescent="0.25">
      <c r="A60" s="452">
        <v>57</v>
      </c>
      <c r="B60" s="445" t="s">
        <v>487</v>
      </c>
      <c r="C60" s="445" t="s">
        <v>351</v>
      </c>
      <c r="D60" s="445" t="s">
        <v>237</v>
      </c>
      <c r="E60" s="445" t="s">
        <v>1054</v>
      </c>
      <c r="F60" s="453"/>
      <c r="G60" s="445" t="s">
        <v>868</v>
      </c>
      <c r="H60" s="447" t="s">
        <v>663</v>
      </c>
      <c r="I60" s="447" t="s">
        <v>1055</v>
      </c>
      <c r="J60" s="453"/>
      <c r="K60" s="462" t="s">
        <v>1098</v>
      </c>
      <c r="L60" s="367" t="s">
        <v>67</v>
      </c>
    </row>
    <row r="61" spans="1:12" s="367" customFormat="1" ht="276.95" customHeight="1" x14ac:dyDescent="0.25">
      <c r="A61" s="452">
        <v>58</v>
      </c>
      <c r="B61" s="445" t="s">
        <v>439</v>
      </c>
      <c r="C61" s="445" t="s">
        <v>305</v>
      </c>
      <c r="D61" s="445" t="s">
        <v>190</v>
      </c>
      <c r="E61" s="446" t="s">
        <v>1038</v>
      </c>
      <c r="F61" s="453"/>
      <c r="G61" s="445" t="s">
        <v>830</v>
      </c>
      <c r="H61" s="447" t="s">
        <v>615</v>
      </c>
      <c r="I61" s="447" t="s">
        <v>954</v>
      </c>
      <c r="J61" s="453"/>
      <c r="K61" s="462" t="s">
        <v>1098</v>
      </c>
      <c r="L61" s="367" t="s">
        <v>67</v>
      </c>
    </row>
    <row r="62" spans="1:12" s="367" customFormat="1" ht="279.95" customHeight="1" x14ac:dyDescent="0.25">
      <c r="A62" s="452">
        <v>59</v>
      </c>
      <c r="B62" s="445" t="s">
        <v>463</v>
      </c>
      <c r="C62" s="445" t="s">
        <v>329</v>
      </c>
      <c r="D62" s="445" t="s">
        <v>214</v>
      </c>
      <c r="E62" s="445" t="s">
        <v>1050</v>
      </c>
      <c r="F62" s="453"/>
      <c r="G62" s="445" t="s">
        <v>802</v>
      </c>
      <c r="H62" s="447" t="s">
        <v>639</v>
      </c>
      <c r="I62" s="447" t="s">
        <v>934</v>
      </c>
      <c r="J62" s="453"/>
      <c r="K62" s="462" t="s">
        <v>1098</v>
      </c>
      <c r="L62" s="367" t="s">
        <v>67</v>
      </c>
    </row>
    <row r="63" spans="1:12" s="367" customFormat="1" ht="278.10000000000002" customHeight="1" x14ac:dyDescent="0.25">
      <c r="A63" s="452">
        <v>60</v>
      </c>
      <c r="B63" s="445" t="s">
        <v>488</v>
      </c>
      <c r="C63" s="445" t="s">
        <v>352</v>
      </c>
      <c r="D63" s="445" t="s">
        <v>238</v>
      </c>
      <c r="E63" s="445" t="s">
        <v>995</v>
      </c>
      <c r="F63" s="453"/>
      <c r="G63" s="445" t="s">
        <v>869</v>
      </c>
      <c r="H63" s="447" t="s">
        <v>664</v>
      </c>
      <c r="I63" s="445" t="s">
        <v>996</v>
      </c>
      <c r="J63" s="453"/>
      <c r="K63" s="462" t="s">
        <v>1103</v>
      </c>
      <c r="L63" s="367" t="s">
        <v>67</v>
      </c>
    </row>
    <row r="64" spans="1:12" s="367" customFormat="1" ht="276.95" customHeight="1" x14ac:dyDescent="0.25">
      <c r="A64" s="452">
        <v>61</v>
      </c>
      <c r="B64" s="445" t="s">
        <v>441</v>
      </c>
      <c r="C64" s="445" t="s">
        <v>307</v>
      </c>
      <c r="D64" s="445" t="s">
        <v>192</v>
      </c>
      <c r="E64" s="446" t="s">
        <v>1045</v>
      </c>
      <c r="F64" s="453"/>
      <c r="G64" s="445" t="s">
        <v>831</v>
      </c>
      <c r="H64" s="447" t="s">
        <v>617</v>
      </c>
      <c r="I64" s="447" t="s">
        <v>955</v>
      </c>
      <c r="J64" s="453"/>
      <c r="K64" s="462" t="s">
        <v>1103</v>
      </c>
      <c r="L64" s="367" t="s">
        <v>67</v>
      </c>
    </row>
    <row r="65" spans="1:12" s="367" customFormat="1" ht="278.10000000000002" customHeight="1" x14ac:dyDescent="0.25">
      <c r="A65" s="452">
        <v>62</v>
      </c>
      <c r="B65" s="445" t="s">
        <v>461</v>
      </c>
      <c r="C65" s="445" t="s">
        <v>327</v>
      </c>
      <c r="D65" s="445" t="s">
        <v>212</v>
      </c>
      <c r="E65" s="445" t="s">
        <v>927</v>
      </c>
      <c r="F65" s="453"/>
      <c r="G65" s="445" t="s">
        <v>807</v>
      </c>
      <c r="H65" s="447" t="s">
        <v>637</v>
      </c>
      <c r="I65" s="447" t="s">
        <v>910</v>
      </c>
      <c r="J65" s="453"/>
      <c r="K65" s="462" t="s">
        <v>1103</v>
      </c>
      <c r="L65" s="367" t="s">
        <v>67</v>
      </c>
    </row>
    <row r="66" spans="1:12" s="367" customFormat="1" ht="279" customHeight="1" x14ac:dyDescent="0.25">
      <c r="A66" s="452">
        <v>63</v>
      </c>
      <c r="B66" s="445" t="s">
        <v>426</v>
      </c>
      <c r="C66" s="445" t="s">
        <v>291</v>
      </c>
      <c r="D66" s="445" t="s">
        <v>175</v>
      </c>
      <c r="E66" s="445" t="s">
        <v>1065</v>
      </c>
      <c r="F66" s="453"/>
      <c r="G66" s="445" t="s">
        <v>825</v>
      </c>
      <c r="H66" s="447" t="s">
        <v>600</v>
      </c>
      <c r="I66" s="447" t="s">
        <v>949</v>
      </c>
      <c r="J66" s="453"/>
      <c r="K66" s="462" t="s">
        <v>1104</v>
      </c>
      <c r="L66" s="367" t="s">
        <v>67</v>
      </c>
    </row>
    <row r="67" spans="1:12" s="367" customFormat="1" ht="276.95" customHeight="1" x14ac:dyDescent="0.25">
      <c r="A67" s="452">
        <v>64</v>
      </c>
      <c r="B67" s="445" t="s">
        <v>428</v>
      </c>
      <c r="C67" s="445" t="s">
        <v>293</v>
      </c>
      <c r="D67" s="445" t="s">
        <v>177</v>
      </c>
      <c r="E67" s="446" t="s">
        <v>1037</v>
      </c>
      <c r="F67" s="453"/>
      <c r="G67" s="445" t="s">
        <v>827</v>
      </c>
      <c r="H67" s="447" t="s">
        <v>602</v>
      </c>
      <c r="I67" s="447" t="s">
        <v>951</v>
      </c>
      <c r="J67" s="453"/>
      <c r="K67" s="464" t="s">
        <v>1109</v>
      </c>
      <c r="L67" s="367" t="s">
        <v>67</v>
      </c>
    </row>
    <row r="68" spans="1:12" s="367" customFormat="1" ht="276" customHeight="1" x14ac:dyDescent="0.25">
      <c r="A68" s="452">
        <v>65</v>
      </c>
      <c r="B68" s="445" t="s">
        <v>432</v>
      </c>
      <c r="C68" s="445" t="s">
        <v>299</v>
      </c>
      <c r="D68" s="445" t="s">
        <v>183</v>
      </c>
      <c r="E68" s="445" t="s">
        <v>1067</v>
      </c>
      <c r="F68" s="453"/>
      <c r="G68" s="445" t="s">
        <v>791</v>
      </c>
      <c r="H68" s="447" t="s">
        <v>608</v>
      </c>
      <c r="I68" s="447" t="s">
        <v>931</v>
      </c>
      <c r="J68" s="453"/>
      <c r="K68" s="464" t="s">
        <v>1104</v>
      </c>
      <c r="L68" s="367" t="s">
        <v>67</v>
      </c>
    </row>
    <row r="69" spans="1:12" s="367" customFormat="1" ht="279" customHeight="1" x14ac:dyDescent="0.25">
      <c r="A69" s="452">
        <v>66</v>
      </c>
      <c r="B69" s="445" t="s">
        <v>470</v>
      </c>
      <c r="C69" s="445" t="s">
        <v>334</v>
      </c>
      <c r="D69" s="445" t="s">
        <v>221</v>
      </c>
      <c r="E69" s="446" t="s">
        <v>1036</v>
      </c>
      <c r="F69" s="453"/>
      <c r="G69" s="445" t="s">
        <v>892</v>
      </c>
      <c r="H69" s="447" t="s">
        <v>646</v>
      </c>
      <c r="I69" s="447" t="s">
        <v>985</v>
      </c>
      <c r="J69" s="453"/>
      <c r="K69" s="462" t="s">
        <v>1104</v>
      </c>
      <c r="L69" s="367" t="s">
        <v>67</v>
      </c>
    </row>
    <row r="70" spans="1:12" s="367" customFormat="1" ht="276" customHeight="1" x14ac:dyDescent="0.25">
      <c r="A70" s="452">
        <v>67</v>
      </c>
      <c r="B70" s="445" t="s">
        <v>509</v>
      </c>
      <c r="C70" s="445" t="s">
        <v>373</v>
      </c>
      <c r="D70" s="445" t="s">
        <v>255</v>
      </c>
      <c r="E70" s="445" t="s">
        <v>1064</v>
      </c>
      <c r="F70" s="453"/>
      <c r="G70" s="445" t="s">
        <v>847</v>
      </c>
      <c r="H70" s="447" t="s">
        <v>684</v>
      </c>
      <c r="I70" s="447">
        <v>79820450</v>
      </c>
      <c r="J70" s="453"/>
      <c r="K70" s="464" t="s">
        <v>1102</v>
      </c>
      <c r="L70" s="367" t="s">
        <v>67</v>
      </c>
    </row>
    <row r="71" spans="1:12" s="367" customFormat="1" ht="279.95" customHeight="1" x14ac:dyDescent="0.25">
      <c r="A71" s="452">
        <v>68</v>
      </c>
      <c r="B71" s="446" t="s">
        <v>512</v>
      </c>
      <c r="C71" s="446" t="s">
        <v>772</v>
      </c>
      <c r="D71" s="445" t="s">
        <v>773</v>
      </c>
      <c r="E71" s="446" t="s">
        <v>999</v>
      </c>
      <c r="F71" s="453"/>
      <c r="G71" s="445" t="s">
        <v>807</v>
      </c>
      <c r="H71" s="447" t="s">
        <v>774</v>
      </c>
      <c r="I71" s="447" t="s">
        <v>935</v>
      </c>
      <c r="J71" s="453"/>
      <c r="K71" s="464" t="s">
        <v>1105</v>
      </c>
      <c r="L71" s="367" t="s">
        <v>67</v>
      </c>
    </row>
    <row r="72" spans="1:12" s="367" customFormat="1" ht="276.95" customHeight="1" x14ac:dyDescent="0.25">
      <c r="A72" s="452">
        <v>69</v>
      </c>
      <c r="B72" s="445" t="s">
        <v>474</v>
      </c>
      <c r="C72" s="445" t="s">
        <v>338</v>
      </c>
      <c r="D72" s="445" t="s">
        <v>225</v>
      </c>
      <c r="E72" s="446" t="s">
        <v>1004</v>
      </c>
      <c r="F72" s="453"/>
      <c r="G72" s="445" t="s">
        <v>860</v>
      </c>
      <c r="H72" s="447" t="s">
        <v>650</v>
      </c>
      <c r="I72" s="461" t="s">
        <v>988</v>
      </c>
      <c r="J72" s="453"/>
      <c r="K72" s="464" t="s">
        <v>1105</v>
      </c>
      <c r="L72" s="367" t="s">
        <v>67</v>
      </c>
    </row>
    <row r="73" spans="1:12" s="367" customFormat="1" ht="279" customHeight="1" x14ac:dyDescent="0.25">
      <c r="A73" s="452">
        <v>70</v>
      </c>
      <c r="B73" s="445" t="s">
        <v>434</v>
      </c>
      <c r="C73" s="445" t="s">
        <v>301</v>
      </c>
      <c r="D73" s="445" t="s">
        <v>185</v>
      </c>
      <c r="E73" s="445" t="s">
        <v>1068</v>
      </c>
      <c r="F73" s="453"/>
      <c r="G73" s="445" t="s">
        <v>793</v>
      </c>
      <c r="H73" s="447" t="s">
        <v>610</v>
      </c>
      <c r="I73" s="447" t="s">
        <v>932</v>
      </c>
      <c r="J73" s="453"/>
      <c r="K73" s="464" t="s">
        <v>1105</v>
      </c>
      <c r="L73" s="367" t="s">
        <v>67</v>
      </c>
    </row>
    <row r="74" spans="1:12" s="367" customFormat="1" ht="279" customHeight="1" x14ac:dyDescent="0.25">
      <c r="A74" s="452">
        <v>71</v>
      </c>
      <c r="B74" s="445" t="s">
        <v>413</v>
      </c>
      <c r="C74" s="445" t="s">
        <v>278</v>
      </c>
      <c r="D74" s="445" t="s">
        <v>162</v>
      </c>
      <c r="E74" s="445" t="s">
        <v>1071</v>
      </c>
      <c r="F74" s="453"/>
      <c r="G74" s="445" t="s">
        <v>882</v>
      </c>
      <c r="H74" s="447" t="s">
        <v>588</v>
      </c>
      <c r="I74" s="447" t="s">
        <v>978</v>
      </c>
      <c r="J74" s="453"/>
      <c r="K74" s="464" t="s">
        <v>1105</v>
      </c>
      <c r="L74" s="367" t="s">
        <v>67</v>
      </c>
    </row>
    <row r="75" spans="1:12" s="367" customFormat="1" ht="279" customHeight="1" x14ac:dyDescent="0.25">
      <c r="A75" s="452">
        <v>72</v>
      </c>
      <c r="B75" s="445" t="s">
        <v>453</v>
      </c>
      <c r="C75" s="445" t="s">
        <v>319</v>
      </c>
      <c r="D75" s="445" t="s">
        <v>204</v>
      </c>
      <c r="E75" s="445" t="s">
        <v>1066</v>
      </c>
      <c r="F75" s="453"/>
      <c r="G75" s="445" t="s">
        <v>820</v>
      </c>
      <c r="H75" s="447" t="s">
        <v>629</v>
      </c>
      <c r="I75" s="447" t="s">
        <v>944</v>
      </c>
      <c r="J75" s="453"/>
      <c r="K75" s="464" t="s">
        <v>1108</v>
      </c>
      <c r="L75" s="367" t="s">
        <v>67</v>
      </c>
    </row>
    <row r="76" spans="1:12" ht="279" customHeight="1" x14ac:dyDescent="0.25">
      <c r="A76" s="452">
        <v>73</v>
      </c>
      <c r="B76" s="449" t="s">
        <v>518</v>
      </c>
      <c r="C76" s="449" t="s">
        <v>379</v>
      </c>
      <c r="D76" s="449" t="s">
        <v>258</v>
      </c>
      <c r="E76" s="449" t="s">
        <v>1070</v>
      </c>
      <c r="F76" s="455"/>
      <c r="G76" s="449" t="s">
        <v>893</v>
      </c>
      <c r="H76" s="450" t="s">
        <v>691</v>
      </c>
      <c r="I76" s="447" t="s">
        <v>986</v>
      </c>
      <c r="J76" s="455"/>
      <c r="K76" s="466" t="s">
        <v>1106</v>
      </c>
      <c r="L76" s="367" t="s">
        <v>67</v>
      </c>
    </row>
    <row r="77" spans="1:12" s="367" customFormat="1" ht="276.95" customHeight="1" x14ac:dyDescent="0.25">
      <c r="A77" s="452">
        <v>74</v>
      </c>
      <c r="B77" s="445" t="s">
        <v>450</v>
      </c>
      <c r="C77" s="445" t="s">
        <v>316</v>
      </c>
      <c r="D77" s="445" t="s">
        <v>201</v>
      </c>
      <c r="E77" s="446" t="s">
        <v>1033</v>
      </c>
      <c r="F77" s="453"/>
      <c r="G77" s="445" t="s">
        <v>834</v>
      </c>
      <c r="H77" s="447" t="s">
        <v>626</v>
      </c>
      <c r="I77" s="447" t="s">
        <v>957</v>
      </c>
      <c r="J77" s="453"/>
      <c r="K77" s="464" t="s">
        <v>1110</v>
      </c>
      <c r="L77" s="367" t="s">
        <v>67</v>
      </c>
    </row>
    <row r="78" spans="1:12" s="367" customFormat="1" ht="288" customHeight="1" x14ac:dyDescent="0.25">
      <c r="A78" s="452">
        <v>75</v>
      </c>
      <c r="B78" s="445" t="s">
        <v>423</v>
      </c>
      <c r="C78" s="445" t="s">
        <v>288</v>
      </c>
      <c r="D78" s="445" t="s">
        <v>172</v>
      </c>
      <c r="E78" s="445" t="s">
        <v>17</v>
      </c>
      <c r="F78" s="453"/>
      <c r="G78" s="445" t="s">
        <v>788</v>
      </c>
      <c r="H78" s="447" t="s">
        <v>597</v>
      </c>
      <c r="I78" s="447" t="s">
        <v>266</v>
      </c>
      <c r="J78" s="453"/>
      <c r="K78" s="464" t="s">
        <v>1110</v>
      </c>
      <c r="L78" s="367" t="s">
        <v>67</v>
      </c>
    </row>
    <row r="79" spans="1:12" s="367" customFormat="1" ht="278.10000000000002" customHeight="1" x14ac:dyDescent="0.25">
      <c r="A79" s="452">
        <v>76</v>
      </c>
      <c r="B79" s="445" t="s">
        <v>433</v>
      </c>
      <c r="C79" s="445" t="s">
        <v>300</v>
      </c>
      <c r="D79" s="445" t="s">
        <v>184</v>
      </c>
      <c r="E79" s="445" t="s">
        <v>23</v>
      </c>
      <c r="F79" s="453"/>
      <c r="G79" s="445" t="s">
        <v>792</v>
      </c>
      <c r="H79" s="447" t="s">
        <v>609</v>
      </c>
      <c r="I79" s="447" t="s">
        <v>268</v>
      </c>
      <c r="J79" s="453"/>
      <c r="K79" s="464" t="s">
        <v>1110</v>
      </c>
      <c r="L79" s="367" t="s">
        <v>67</v>
      </c>
    </row>
    <row r="80" spans="1:12" s="367" customFormat="1" ht="279" customHeight="1" x14ac:dyDescent="0.25">
      <c r="A80" s="452">
        <v>79</v>
      </c>
      <c r="B80" s="445" t="s">
        <v>498</v>
      </c>
      <c r="C80" s="445" t="s">
        <v>363</v>
      </c>
      <c r="D80" s="445" t="s">
        <v>762</v>
      </c>
      <c r="E80" s="445" t="s">
        <v>57</v>
      </c>
      <c r="F80" s="453"/>
      <c r="G80" s="445" t="s">
        <v>852</v>
      </c>
      <c r="H80" s="447" t="s">
        <v>673</v>
      </c>
      <c r="I80" s="447" t="s">
        <v>391</v>
      </c>
      <c r="J80" s="453"/>
      <c r="K80" s="464" t="s">
        <v>1110</v>
      </c>
      <c r="L80" s="367" t="s">
        <v>67</v>
      </c>
    </row>
    <row r="81" spans="1:12" s="367" customFormat="1" ht="279" customHeight="1" x14ac:dyDescent="0.25">
      <c r="A81" s="452">
        <v>77</v>
      </c>
      <c r="B81" s="445" t="s">
        <v>451</v>
      </c>
      <c r="C81" s="445" t="s">
        <v>317</v>
      </c>
      <c r="D81" s="445" t="s">
        <v>202</v>
      </c>
      <c r="E81" s="445" t="s">
        <v>928</v>
      </c>
      <c r="F81" s="453"/>
      <c r="G81" s="445" t="s">
        <v>818</v>
      </c>
      <c r="H81" s="447" t="s">
        <v>627</v>
      </c>
      <c r="I81" s="447" t="s">
        <v>929</v>
      </c>
      <c r="J81" s="453"/>
      <c r="K81" s="464" t="s">
        <v>1110</v>
      </c>
      <c r="L81" s="367" t="s">
        <v>67</v>
      </c>
    </row>
    <row r="82" spans="1:12" s="367" customFormat="1" ht="279" customHeight="1" x14ac:dyDescent="0.25">
      <c r="A82" s="452">
        <v>81</v>
      </c>
      <c r="B82" s="445" t="s">
        <v>484</v>
      </c>
      <c r="C82" s="445" t="s">
        <v>348</v>
      </c>
      <c r="D82" s="445" t="s">
        <v>234</v>
      </c>
      <c r="E82" s="445" t="s">
        <v>992</v>
      </c>
      <c r="F82" s="453"/>
      <c r="G82" s="445" t="s">
        <v>840</v>
      </c>
      <c r="H82" s="447" t="s">
        <v>660</v>
      </c>
      <c r="I82" s="447" t="s">
        <v>991</v>
      </c>
      <c r="J82" s="453"/>
      <c r="K82" s="464" t="s">
        <v>1111</v>
      </c>
      <c r="L82" s="367" t="s">
        <v>67</v>
      </c>
    </row>
    <row r="83" spans="1:12" s="367" customFormat="1" ht="279" customHeight="1" x14ac:dyDescent="0.25">
      <c r="A83" s="452">
        <v>82</v>
      </c>
      <c r="B83" s="445" t="s">
        <v>481</v>
      </c>
      <c r="C83" s="445" t="s">
        <v>345</v>
      </c>
      <c r="D83" s="445" t="s">
        <v>231</v>
      </c>
      <c r="E83" s="446" t="s">
        <v>1010</v>
      </c>
      <c r="F83" s="453"/>
      <c r="G83" s="445" t="s">
        <v>837</v>
      </c>
      <c r="H83" s="447" t="s">
        <v>657</v>
      </c>
      <c r="I83" s="461" t="s">
        <v>1011</v>
      </c>
      <c r="J83" s="453"/>
      <c r="K83" s="464" t="s">
        <v>1111</v>
      </c>
      <c r="L83" s="367" t="s">
        <v>67</v>
      </c>
    </row>
    <row r="84" spans="1:12" s="367" customFormat="1" ht="279" customHeight="1" x14ac:dyDescent="0.25">
      <c r="A84" s="452">
        <v>83</v>
      </c>
      <c r="B84" s="445" t="s">
        <v>485</v>
      </c>
      <c r="C84" s="445" t="s">
        <v>349</v>
      </c>
      <c r="D84" s="445" t="s">
        <v>235</v>
      </c>
      <c r="E84" s="445" t="s">
        <v>1072</v>
      </c>
      <c r="F84" s="453"/>
      <c r="G84" s="445" t="s">
        <v>841</v>
      </c>
      <c r="H84" s="447" t="s">
        <v>661</v>
      </c>
      <c r="I84" s="447" t="s">
        <v>962</v>
      </c>
      <c r="J84" s="453"/>
      <c r="K84" s="464" t="s">
        <v>1111</v>
      </c>
      <c r="L84" s="367" t="s">
        <v>67</v>
      </c>
    </row>
    <row r="85" spans="1:12" s="367" customFormat="1" ht="279" customHeight="1" x14ac:dyDescent="0.25">
      <c r="A85" s="452">
        <v>78</v>
      </c>
      <c r="B85" s="445" t="s">
        <v>497</v>
      </c>
      <c r="C85" s="445" t="s">
        <v>362</v>
      </c>
      <c r="D85" s="445" t="s">
        <v>246</v>
      </c>
      <c r="E85" s="446" t="s">
        <v>1008</v>
      </c>
      <c r="F85" s="453"/>
      <c r="G85" s="445" t="s">
        <v>873</v>
      </c>
      <c r="H85" s="447" t="s">
        <v>672</v>
      </c>
      <c r="I85" s="447" t="s">
        <v>974</v>
      </c>
      <c r="J85" s="453"/>
      <c r="K85" s="464" t="s">
        <v>1111</v>
      </c>
      <c r="L85" s="367" t="s">
        <v>67</v>
      </c>
    </row>
    <row r="86" spans="1:12" s="367" customFormat="1" ht="275.10000000000002" customHeight="1" x14ac:dyDescent="0.25">
      <c r="A86" s="452">
        <v>80</v>
      </c>
      <c r="B86" s="445" t="s">
        <v>495</v>
      </c>
      <c r="C86" s="446" t="s">
        <v>360</v>
      </c>
      <c r="D86" s="445" t="s">
        <v>383</v>
      </c>
      <c r="E86" s="445" t="s">
        <v>55</v>
      </c>
      <c r="F86" s="453"/>
      <c r="G86" s="445" t="s">
        <v>814</v>
      </c>
      <c r="H86" s="447" t="s">
        <v>670</v>
      </c>
      <c r="I86" s="447" t="s">
        <v>392</v>
      </c>
      <c r="J86" s="453"/>
      <c r="K86" s="464" t="s">
        <v>1111</v>
      </c>
      <c r="L86" s="367" t="s">
        <v>67</v>
      </c>
    </row>
    <row r="87" spans="1:12" s="367" customFormat="1" ht="282" customHeight="1" x14ac:dyDescent="0.25">
      <c r="A87" s="452">
        <v>84</v>
      </c>
      <c r="B87" s="445" t="s">
        <v>494</v>
      </c>
      <c r="C87" s="446" t="s">
        <v>359</v>
      </c>
      <c r="D87" s="445" t="s">
        <v>382</v>
      </c>
      <c r="E87" s="446" t="s">
        <v>1007</v>
      </c>
      <c r="F87" s="453"/>
      <c r="G87" s="445" t="s">
        <v>871</v>
      </c>
      <c r="H87" s="447" t="s">
        <v>669</v>
      </c>
      <c r="I87" s="447" t="s">
        <v>972</v>
      </c>
      <c r="J87" s="453"/>
      <c r="K87" s="464" t="s">
        <v>1111</v>
      </c>
      <c r="L87" s="367" t="s">
        <v>67</v>
      </c>
    </row>
    <row r="88" spans="1:12" s="367" customFormat="1" ht="276.95" customHeight="1" x14ac:dyDescent="0.25">
      <c r="A88" s="452">
        <v>85</v>
      </c>
      <c r="B88" s="445" t="s">
        <v>449</v>
      </c>
      <c r="C88" s="445" t="s">
        <v>315</v>
      </c>
      <c r="D88" s="445" t="s">
        <v>200</v>
      </c>
      <c r="E88" s="446" t="s">
        <v>919</v>
      </c>
      <c r="F88" s="453"/>
      <c r="G88" s="445" t="s">
        <v>799</v>
      </c>
      <c r="H88" s="447" t="s">
        <v>625</v>
      </c>
      <c r="I88" s="461" t="s">
        <v>920</v>
      </c>
      <c r="J88" s="453"/>
      <c r="K88" s="464" t="s">
        <v>1111</v>
      </c>
      <c r="L88" s="367" t="s">
        <v>67</v>
      </c>
    </row>
    <row r="89" spans="1:12" s="367" customFormat="1" ht="276.95" customHeight="1" x14ac:dyDescent="0.25">
      <c r="A89" s="452">
        <v>86</v>
      </c>
      <c r="B89" s="445" t="s">
        <v>436</v>
      </c>
      <c r="C89" s="445" t="s">
        <v>25</v>
      </c>
      <c r="D89" s="445" t="s">
        <v>187</v>
      </c>
      <c r="E89" s="445" t="s">
        <v>1077</v>
      </c>
      <c r="F89" s="453"/>
      <c r="G89" s="445" t="s">
        <v>795</v>
      </c>
      <c r="H89" s="447" t="s">
        <v>612</v>
      </c>
      <c r="I89" s="447" t="s">
        <v>933</v>
      </c>
      <c r="J89" s="453"/>
      <c r="K89" s="464" t="s">
        <v>1111</v>
      </c>
      <c r="L89" s="367" t="s">
        <v>67</v>
      </c>
    </row>
    <row r="90" spans="1:12" s="367" customFormat="1" ht="275.10000000000002" customHeight="1" x14ac:dyDescent="0.25">
      <c r="A90" s="452">
        <v>87</v>
      </c>
      <c r="B90" s="445" t="s">
        <v>437</v>
      </c>
      <c r="C90" s="445" t="s">
        <v>303</v>
      </c>
      <c r="D90" s="445" t="s">
        <v>188</v>
      </c>
      <c r="E90" s="445" t="s">
        <v>1081</v>
      </c>
      <c r="F90" s="453"/>
      <c r="G90" s="445" t="s">
        <v>829</v>
      </c>
      <c r="H90" s="447" t="s">
        <v>613</v>
      </c>
      <c r="I90" s="447" t="s">
        <v>953</v>
      </c>
      <c r="J90" s="453"/>
      <c r="K90" s="464" t="s">
        <v>1111</v>
      </c>
      <c r="L90" s="367" t="s">
        <v>67</v>
      </c>
    </row>
    <row r="91" spans="1:12" s="367" customFormat="1" ht="279" customHeight="1" x14ac:dyDescent="0.25">
      <c r="A91" s="452">
        <v>88</v>
      </c>
      <c r="B91" s="445" t="s">
        <v>425</v>
      </c>
      <c r="C91" s="445" t="s">
        <v>290</v>
      </c>
      <c r="D91" s="445" t="s">
        <v>174</v>
      </c>
      <c r="E91" s="445" t="s">
        <v>1080</v>
      </c>
      <c r="F91" s="453"/>
      <c r="G91" s="445" t="s">
        <v>824</v>
      </c>
      <c r="H91" s="447" t="s">
        <v>599</v>
      </c>
      <c r="I91" s="447" t="s">
        <v>948</v>
      </c>
      <c r="J91" s="453"/>
      <c r="K91" s="464" t="s">
        <v>1112</v>
      </c>
      <c r="L91" s="367" t="s">
        <v>67</v>
      </c>
    </row>
    <row r="92" spans="1:12" s="367" customFormat="1" ht="276.95" customHeight="1" x14ac:dyDescent="0.25">
      <c r="A92" s="452">
        <v>91</v>
      </c>
      <c r="B92" s="445" t="s">
        <v>505</v>
      </c>
      <c r="C92" s="445" t="s">
        <v>369</v>
      </c>
      <c r="D92" s="445" t="s">
        <v>251</v>
      </c>
      <c r="E92" s="445" t="s">
        <v>66</v>
      </c>
      <c r="F92" s="453"/>
      <c r="G92" s="445" t="s">
        <v>857</v>
      </c>
      <c r="H92" s="447" t="s">
        <v>680</v>
      </c>
      <c r="I92" s="447" t="s">
        <v>397</v>
      </c>
      <c r="J92" s="453"/>
      <c r="K92" s="464" t="s">
        <v>1112</v>
      </c>
      <c r="L92" s="367" t="s">
        <v>67</v>
      </c>
    </row>
    <row r="93" spans="1:12" s="367" customFormat="1" ht="279" customHeight="1" x14ac:dyDescent="0.25">
      <c r="A93" s="452">
        <v>90</v>
      </c>
      <c r="B93" s="445" t="s">
        <v>508</v>
      </c>
      <c r="C93" s="445" t="s">
        <v>372</v>
      </c>
      <c r="D93" s="445" t="s">
        <v>254</v>
      </c>
      <c r="E93" s="445" t="s">
        <v>1075</v>
      </c>
      <c r="F93" s="453"/>
      <c r="G93" s="445" t="s">
        <v>846</v>
      </c>
      <c r="H93" s="447" t="s">
        <v>683</v>
      </c>
      <c r="I93" s="447" t="s">
        <v>967</v>
      </c>
      <c r="J93" s="453"/>
      <c r="K93" s="464" t="s">
        <v>1112</v>
      </c>
      <c r="L93" s="367" t="s">
        <v>67</v>
      </c>
    </row>
    <row r="94" spans="1:12" s="367" customFormat="1" ht="276.95" customHeight="1" x14ac:dyDescent="0.25">
      <c r="A94" s="452">
        <v>89</v>
      </c>
      <c r="B94" s="445" t="s">
        <v>513</v>
      </c>
      <c r="C94" s="451" t="s">
        <v>767</v>
      </c>
      <c r="D94" s="447" t="s">
        <v>760</v>
      </c>
      <c r="E94" s="461" t="s">
        <v>1035</v>
      </c>
      <c r="F94" s="453"/>
      <c r="G94" s="445" t="s">
        <v>875</v>
      </c>
      <c r="H94" s="447" t="s">
        <v>686</v>
      </c>
      <c r="I94" s="447" t="s">
        <v>976</v>
      </c>
      <c r="J94" s="453"/>
      <c r="K94" s="464" t="s">
        <v>1114</v>
      </c>
      <c r="L94" s="367" t="s">
        <v>67</v>
      </c>
    </row>
    <row r="95" spans="1:12" s="367" customFormat="1" ht="276.95" customHeight="1" x14ac:dyDescent="0.25">
      <c r="A95" s="452">
        <v>94</v>
      </c>
      <c r="B95" s="445" t="s">
        <v>496</v>
      </c>
      <c r="C95" s="445" t="s">
        <v>361</v>
      </c>
      <c r="D95" s="445" t="s">
        <v>245</v>
      </c>
      <c r="E95" s="445" t="s">
        <v>1063</v>
      </c>
      <c r="F95" s="453"/>
      <c r="G95" s="445" t="s">
        <v>872</v>
      </c>
      <c r="H95" s="447" t="s">
        <v>671</v>
      </c>
      <c r="I95" s="447" t="s">
        <v>973</v>
      </c>
      <c r="J95" s="453"/>
      <c r="K95" s="464" t="s">
        <v>1116</v>
      </c>
      <c r="L95" s="367" t="s">
        <v>67</v>
      </c>
    </row>
    <row r="96" spans="1:12" s="367" customFormat="1" ht="276.95" customHeight="1" x14ac:dyDescent="0.25">
      <c r="A96" s="452">
        <v>95</v>
      </c>
      <c r="B96" s="445" t="s">
        <v>468</v>
      </c>
      <c r="C96" s="445" t="s">
        <v>332</v>
      </c>
      <c r="D96" s="445" t="s">
        <v>219</v>
      </c>
      <c r="E96" s="446" t="s">
        <v>1023</v>
      </c>
      <c r="F96" s="453"/>
      <c r="G96" s="445" t="s">
        <v>836</v>
      </c>
      <c r="H96" s="447" t="s">
        <v>644</v>
      </c>
      <c r="I96" s="447" t="s">
        <v>959</v>
      </c>
      <c r="J96" s="453"/>
      <c r="K96" s="464" t="s">
        <v>1115</v>
      </c>
      <c r="L96" s="367" t="s">
        <v>67</v>
      </c>
    </row>
    <row r="97" spans="1:12" s="367" customFormat="1" ht="285" customHeight="1" x14ac:dyDescent="0.25">
      <c r="A97" s="452">
        <v>96</v>
      </c>
      <c r="B97" s="445" t="s">
        <v>421</v>
      </c>
      <c r="C97" s="445" t="s">
        <v>286</v>
      </c>
      <c r="D97" s="445" t="s">
        <v>170</v>
      </c>
      <c r="E97" s="445" t="s">
        <v>15</v>
      </c>
      <c r="F97" s="453"/>
      <c r="G97" s="445" t="s">
        <v>786</v>
      </c>
      <c r="H97" s="447" t="s">
        <v>595</v>
      </c>
      <c r="I97" s="447" t="s">
        <v>265</v>
      </c>
      <c r="J97" s="453"/>
      <c r="K97" s="464" t="s">
        <v>1116</v>
      </c>
      <c r="L97" s="367" t="s">
        <v>67</v>
      </c>
    </row>
    <row r="98" spans="1:12" s="367" customFormat="1" ht="276" customHeight="1" x14ac:dyDescent="0.25">
      <c r="A98" s="452">
        <v>97</v>
      </c>
      <c r="B98" s="445" t="s">
        <v>491</v>
      </c>
      <c r="C98" s="445" t="s">
        <v>355</v>
      </c>
      <c r="D98" s="445" t="s">
        <v>241</v>
      </c>
      <c r="E98" s="445" t="s">
        <v>53</v>
      </c>
      <c r="F98" s="453"/>
      <c r="G98" s="445" t="s">
        <v>850</v>
      </c>
      <c r="H98" s="447" t="s">
        <v>667</v>
      </c>
      <c r="I98" s="447" t="s">
        <v>259</v>
      </c>
      <c r="J98" s="453"/>
      <c r="K98" s="464" t="s">
        <v>1113</v>
      </c>
      <c r="L98" s="367" t="s">
        <v>67</v>
      </c>
    </row>
    <row r="99" spans="1:12" s="367" customFormat="1" ht="276.95" customHeight="1" x14ac:dyDescent="0.25">
      <c r="A99" s="452">
        <v>101</v>
      </c>
      <c r="B99" s="445" t="s">
        <v>417</v>
      </c>
      <c r="C99" s="445" t="s">
        <v>282</v>
      </c>
      <c r="D99" s="445" t="s">
        <v>166</v>
      </c>
      <c r="E99" s="445" t="s">
        <v>1078</v>
      </c>
      <c r="F99" s="453"/>
      <c r="G99" s="445" t="s">
        <v>810</v>
      </c>
      <c r="H99" s="447" t="s">
        <v>592</v>
      </c>
      <c r="I99" s="447" t="s">
        <v>937</v>
      </c>
      <c r="J99" s="453"/>
      <c r="K99" s="464" t="s">
        <v>1117</v>
      </c>
      <c r="L99" s="367" t="s">
        <v>67</v>
      </c>
    </row>
    <row r="100" spans="1:12" s="367" customFormat="1" ht="279" customHeight="1" x14ac:dyDescent="0.25">
      <c r="A100" s="452">
        <v>99</v>
      </c>
      <c r="B100" s="445" t="s">
        <v>504</v>
      </c>
      <c r="C100" s="445" t="s">
        <v>368</v>
      </c>
      <c r="D100" s="445" t="s">
        <v>250</v>
      </c>
      <c r="E100" s="445" t="s">
        <v>1074</v>
      </c>
      <c r="F100" s="453"/>
      <c r="G100" s="445" t="s">
        <v>844</v>
      </c>
      <c r="H100" s="447" t="s">
        <v>679</v>
      </c>
      <c r="I100" s="447" t="s">
        <v>965</v>
      </c>
      <c r="J100" s="453"/>
      <c r="K100" s="464" t="s">
        <v>1118</v>
      </c>
      <c r="L100" s="367" t="s">
        <v>67</v>
      </c>
    </row>
    <row r="101" spans="1:12" s="367" customFormat="1" ht="276" customHeight="1" x14ac:dyDescent="0.25">
      <c r="A101" s="452">
        <v>102</v>
      </c>
      <c r="B101" s="445" t="s">
        <v>492</v>
      </c>
      <c r="C101" s="445" t="s">
        <v>356</v>
      </c>
      <c r="D101" s="445" t="s">
        <v>242</v>
      </c>
      <c r="E101" s="445" t="s">
        <v>54</v>
      </c>
      <c r="F101" s="453"/>
      <c r="G101" s="445" t="s">
        <v>851</v>
      </c>
      <c r="H101" s="445" t="s">
        <v>771</v>
      </c>
      <c r="I101" s="447" t="s">
        <v>260</v>
      </c>
      <c r="J101" s="453"/>
      <c r="K101" s="464" t="s">
        <v>1120</v>
      </c>
      <c r="L101" s="367" t="s">
        <v>67</v>
      </c>
    </row>
    <row r="102" spans="1:12" s="367" customFormat="1" ht="276.95" customHeight="1" x14ac:dyDescent="0.25">
      <c r="A102" s="452">
        <v>104</v>
      </c>
      <c r="B102" s="445" t="s">
        <v>770</v>
      </c>
      <c r="C102" s="445" t="s">
        <v>357</v>
      </c>
      <c r="D102" s="445" t="s">
        <v>243</v>
      </c>
      <c r="E102" s="445" t="s">
        <v>998</v>
      </c>
      <c r="F102" s="453"/>
      <c r="G102" s="445" t="s">
        <v>842</v>
      </c>
      <c r="H102" s="447" t="s">
        <v>668</v>
      </c>
      <c r="I102" s="447" t="s">
        <v>963</v>
      </c>
      <c r="J102" s="453"/>
      <c r="K102" s="464" t="s">
        <v>1121</v>
      </c>
      <c r="L102" s="367" t="s">
        <v>67</v>
      </c>
    </row>
    <row r="103" spans="1:12" s="367" customFormat="1" ht="275.10000000000002" customHeight="1" x14ac:dyDescent="0.25">
      <c r="A103" s="452">
        <v>105</v>
      </c>
      <c r="B103" s="445" t="s">
        <v>517</v>
      </c>
      <c r="C103" s="445" t="s">
        <v>378</v>
      </c>
      <c r="D103" s="445" t="s">
        <v>894</v>
      </c>
      <c r="E103" s="445" t="s">
        <v>1083</v>
      </c>
      <c r="F103" s="453"/>
      <c r="G103" s="445" t="s">
        <v>895</v>
      </c>
      <c r="H103" s="447" t="s">
        <v>690</v>
      </c>
      <c r="I103" s="447" t="s">
        <v>968</v>
      </c>
      <c r="J103" s="453"/>
      <c r="K103" s="464" t="s">
        <v>1121</v>
      </c>
      <c r="L103" s="367" t="s">
        <v>67</v>
      </c>
    </row>
    <row r="104" spans="1:12" s="367" customFormat="1" ht="276" customHeight="1" x14ac:dyDescent="0.25">
      <c r="A104" s="452">
        <v>100</v>
      </c>
      <c r="B104" s="445" t="s">
        <v>503</v>
      </c>
      <c r="C104" s="445" t="s">
        <v>367</v>
      </c>
      <c r="D104" s="445" t="s">
        <v>249</v>
      </c>
      <c r="E104" s="445" t="s">
        <v>64</v>
      </c>
      <c r="F104" s="453"/>
      <c r="G104" s="445" t="s">
        <v>856</v>
      </c>
      <c r="H104" s="447" t="s">
        <v>678</v>
      </c>
      <c r="I104" s="447" t="s">
        <v>396</v>
      </c>
      <c r="J104" s="453"/>
      <c r="K104" s="464" t="s">
        <v>1121</v>
      </c>
      <c r="L104" s="367" t="s">
        <v>67</v>
      </c>
    </row>
    <row r="105" spans="1:12" s="367" customFormat="1" ht="279" customHeight="1" x14ac:dyDescent="0.25">
      <c r="A105" s="452">
        <v>107</v>
      </c>
      <c r="B105" s="445" t="s">
        <v>501</v>
      </c>
      <c r="C105" s="446" t="s">
        <v>380</v>
      </c>
      <c r="D105" s="445" t="s">
        <v>247</v>
      </c>
      <c r="E105" s="445" t="s">
        <v>60</v>
      </c>
      <c r="F105" s="453"/>
      <c r="G105" s="445" t="s">
        <v>854</v>
      </c>
      <c r="H105" s="447" t="s">
        <v>676</v>
      </c>
      <c r="I105" s="447" t="s">
        <v>394</v>
      </c>
      <c r="J105" s="453"/>
      <c r="K105" s="464" t="s">
        <v>1121</v>
      </c>
      <c r="L105" s="367" t="s">
        <v>67</v>
      </c>
    </row>
    <row r="106" spans="1:12" s="367" customFormat="1" ht="276.95" customHeight="1" x14ac:dyDescent="0.25">
      <c r="A106" s="452">
        <v>93</v>
      </c>
      <c r="B106" s="445" t="s">
        <v>427</v>
      </c>
      <c r="C106" s="445" t="s">
        <v>292</v>
      </c>
      <c r="D106" s="445" t="s">
        <v>176</v>
      </c>
      <c r="E106" s="445" t="s">
        <v>1073</v>
      </c>
      <c r="F106" s="453"/>
      <c r="G106" s="445" t="s">
        <v>826</v>
      </c>
      <c r="H106" s="447" t="s">
        <v>601</v>
      </c>
      <c r="I106" s="447" t="s">
        <v>950</v>
      </c>
      <c r="J106" s="453"/>
      <c r="K106" s="464" t="s">
        <v>1121</v>
      </c>
      <c r="L106" s="367" t="s">
        <v>67</v>
      </c>
    </row>
    <row r="107" spans="1:12" s="367" customFormat="1" ht="312" customHeight="1" x14ac:dyDescent="0.25">
      <c r="A107" s="452">
        <v>106</v>
      </c>
      <c r="B107" s="445" t="s">
        <v>506</v>
      </c>
      <c r="C107" s="445" t="s">
        <v>370</v>
      </c>
      <c r="D107" s="445" t="s">
        <v>252</v>
      </c>
      <c r="E107" s="445" t="s">
        <v>1084</v>
      </c>
      <c r="F107" s="453"/>
      <c r="G107" s="445" t="s">
        <v>848</v>
      </c>
      <c r="H107" s="447" t="s">
        <v>681</v>
      </c>
      <c r="I107" s="447" t="s">
        <v>969</v>
      </c>
      <c r="J107" s="453"/>
      <c r="K107" s="464" t="s">
        <v>1123</v>
      </c>
      <c r="L107" s="367" t="s">
        <v>67</v>
      </c>
    </row>
    <row r="108" spans="1:12" s="367" customFormat="1" ht="276.95" customHeight="1" x14ac:dyDescent="0.25">
      <c r="A108" s="452">
        <v>108</v>
      </c>
      <c r="B108" s="445" t="s">
        <v>507</v>
      </c>
      <c r="C108" s="445" t="s">
        <v>371</v>
      </c>
      <c r="D108" s="445" t="s">
        <v>253</v>
      </c>
      <c r="E108" s="445" t="s">
        <v>1076</v>
      </c>
      <c r="F108" s="453"/>
      <c r="G108" s="445" t="s">
        <v>845</v>
      </c>
      <c r="H108" s="447" t="s">
        <v>682</v>
      </c>
      <c r="I108" s="447" t="s">
        <v>966</v>
      </c>
      <c r="J108" s="453"/>
      <c r="K108" s="464" t="s">
        <v>1122</v>
      </c>
      <c r="L108" s="367" t="s">
        <v>67</v>
      </c>
    </row>
    <row r="109" spans="1:12" s="367" customFormat="1" ht="275.10000000000002" customHeight="1" x14ac:dyDescent="0.25">
      <c r="A109" s="452">
        <v>110</v>
      </c>
      <c r="B109" s="445" t="s">
        <v>516</v>
      </c>
      <c r="C109" s="446" t="s">
        <v>381</v>
      </c>
      <c r="D109" s="445" t="s">
        <v>386</v>
      </c>
      <c r="E109" s="445" t="s">
        <v>1085</v>
      </c>
      <c r="F109" s="453"/>
      <c r="G109" s="445" t="s">
        <v>858</v>
      </c>
      <c r="H109" s="447" t="s">
        <v>689</v>
      </c>
      <c r="I109" s="447" t="s">
        <v>970</v>
      </c>
      <c r="J109" s="453"/>
      <c r="K109" s="464" t="s">
        <v>1122</v>
      </c>
      <c r="L109" s="367" t="s">
        <v>67</v>
      </c>
    </row>
    <row r="110" spans="1:12" s="367" customFormat="1" ht="275.10000000000002" customHeight="1" x14ac:dyDescent="0.25">
      <c r="A110" s="452">
        <v>111</v>
      </c>
      <c r="B110" s="445" t="s">
        <v>446</v>
      </c>
      <c r="C110" s="445" t="s">
        <v>312</v>
      </c>
      <c r="D110" s="445" t="s">
        <v>197</v>
      </c>
      <c r="E110" s="446" t="s">
        <v>1042</v>
      </c>
      <c r="F110" s="453"/>
      <c r="G110" s="445" t="s">
        <v>817</v>
      </c>
      <c r="H110" s="447" t="s">
        <v>622</v>
      </c>
      <c r="I110" s="447" t="s">
        <v>943</v>
      </c>
      <c r="J110" s="453"/>
      <c r="K110" s="464" t="s">
        <v>1124</v>
      </c>
      <c r="L110" s="367" t="s">
        <v>67</v>
      </c>
    </row>
    <row r="111" spans="1:12" s="367" customFormat="1" ht="276" customHeight="1" x14ac:dyDescent="0.25">
      <c r="A111" s="452">
        <v>103</v>
      </c>
      <c r="B111" s="445" t="s">
        <v>445</v>
      </c>
      <c r="C111" s="445" t="s">
        <v>311</v>
      </c>
      <c r="D111" s="445" t="s">
        <v>196</v>
      </c>
      <c r="E111" s="445" t="s">
        <v>1086</v>
      </c>
      <c r="F111" s="453"/>
      <c r="G111" s="445" t="s">
        <v>886</v>
      </c>
      <c r="H111" s="447" t="s">
        <v>621</v>
      </c>
      <c r="I111" s="447" t="s">
        <v>981</v>
      </c>
      <c r="J111" s="453"/>
      <c r="K111" s="464" t="s">
        <v>1125</v>
      </c>
      <c r="L111" s="367" t="s">
        <v>67</v>
      </c>
    </row>
    <row r="112" spans="1:12" s="367" customFormat="1" ht="275.10000000000002" customHeight="1" x14ac:dyDescent="0.25">
      <c r="A112" s="452">
        <v>112</v>
      </c>
      <c r="B112" s="445" t="s">
        <v>500</v>
      </c>
      <c r="C112" s="445" t="s">
        <v>365</v>
      </c>
      <c r="D112" s="445" t="s">
        <v>761</v>
      </c>
      <c r="E112" s="445" t="s">
        <v>1082</v>
      </c>
      <c r="F112" s="453"/>
      <c r="G112" s="445" t="s">
        <v>843</v>
      </c>
      <c r="H112" s="447" t="s">
        <v>675</v>
      </c>
      <c r="I112" s="447" t="s">
        <v>964</v>
      </c>
      <c r="J112" s="453"/>
      <c r="K112" s="464" t="s">
        <v>1125</v>
      </c>
      <c r="L112" s="367" t="s">
        <v>67</v>
      </c>
    </row>
    <row r="113" spans="1:12" s="367" customFormat="1" ht="279" customHeight="1" x14ac:dyDescent="0.25">
      <c r="A113" s="452">
        <v>92</v>
      </c>
      <c r="B113" s="445" t="s">
        <v>444</v>
      </c>
      <c r="C113" s="445" t="s">
        <v>310</v>
      </c>
      <c r="D113" s="445" t="s">
        <v>195</v>
      </c>
      <c r="E113" s="445" t="s">
        <v>1069</v>
      </c>
      <c r="F113" s="453"/>
      <c r="G113" s="445" t="s">
        <v>816</v>
      </c>
      <c r="H113" s="447" t="s">
        <v>620</v>
      </c>
      <c r="I113" s="447" t="s">
        <v>942</v>
      </c>
      <c r="J113" s="453"/>
      <c r="K113" s="464" t="s">
        <v>1127</v>
      </c>
      <c r="L113" s="367" t="s">
        <v>67</v>
      </c>
    </row>
    <row r="114" spans="1:12" s="367" customFormat="1" ht="276.95" customHeight="1" x14ac:dyDescent="0.25">
      <c r="A114" s="452">
        <v>109</v>
      </c>
      <c r="B114" s="445" t="s">
        <v>477</v>
      </c>
      <c r="C114" s="445" t="s">
        <v>341</v>
      </c>
      <c r="D114" s="445" t="s">
        <v>228</v>
      </c>
      <c r="E114" s="446" t="s">
        <v>1016</v>
      </c>
      <c r="F114" s="453"/>
      <c r="G114" s="445" t="s">
        <v>863</v>
      </c>
      <c r="H114" s="447" t="s">
        <v>653</v>
      </c>
      <c r="I114" s="447" t="s">
        <v>1119</v>
      </c>
      <c r="J114" s="453"/>
      <c r="K114" s="459" t="s">
        <v>1101</v>
      </c>
      <c r="L114" s="367" t="s">
        <v>67</v>
      </c>
    </row>
    <row r="115" spans="1:12" s="367" customFormat="1" ht="276" customHeight="1" x14ac:dyDescent="0.25">
      <c r="A115" s="452">
        <v>113</v>
      </c>
      <c r="B115" s="445" t="s">
        <v>471</v>
      </c>
      <c r="C115" s="445" t="s">
        <v>335</v>
      </c>
      <c r="D115" s="445" t="s">
        <v>222</v>
      </c>
      <c r="E115" s="446" t="s">
        <v>1043</v>
      </c>
      <c r="F115" s="453"/>
      <c r="G115" s="445" t="s">
        <v>821</v>
      </c>
      <c r="H115" s="447" t="s">
        <v>647</v>
      </c>
      <c r="I115" s="447" t="s">
        <v>945</v>
      </c>
      <c r="J115" s="453"/>
      <c r="K115" s="459" t="s">
        <v>1101</v>
      </c>
      <c r="L115" s="367" t="s">
        <v>67</v>
      </c>
    </row>
    <row r="116" spans="1:12" s="367" customFormat="1" ht="279" customHeight="1" x14ac:dyDescent="0.25">
      <c r="A116" s="452">
        <v>98</v>
      </c>
      <c r="B116" s="445" t="s">
        <v>416</v>
      </c>
      <c r="C116" s="445" t="s">
        <v>281</v>
      </c>
      <c r="D116" s="445" t="s">
        <v>165</v>
      </c>
      <c r="E116" s="446" t="s">
        <v>1026</v>
      </c>
      <c r="F116" s="453"/>
      <c r="G116" s="445" t="s">
        <v>885</v>
      </c>
      <c r="H116" s="447" t="s">
        <v>591</v>
      </c>
      <c r="I116" s="447" t="s">
        <v>980</v>
      </c>
      <c r="J116" s="453"/>
      <c r="K116" s="459" t="s">
        <v>1126</v>
      </c>
      <c r="L116" s="367" t="s">
        <v>67</v>
      </c>
    </row>
    <row r="117" spans="1:12" s="367" customFormat="1" ht="279" customHeight="1" x14ac:dyDescent="0.25">
      <c r="A117" s="452">
        <v>114</v>
      </c>
      <c r="B117" s="445" t="s">
        <v>472</v>
      </c>
      <c r="C117" s="445" t="s">
        <v>336</v>
      </c>
      <c r="D117" s="445" t="s">
        <v>223</v>
      </c>
      <c r="E117" s="445" t="s">
        <v>1079</v>
      </c>
      <c r="F117" s="453"/>
      <c r="G117" s="445" t="s">
        <v>822</v>
      </c>
      <c r="H117" s="447" t="s">
        <v>648</v>
      </c>
      <c r="I117" s="447" t="s">
        <v>946</v>
      </c>
      <c r="J117" s="453"/>
      <c r="K117" s="459" t="s">
        <v>1126</v>
      </c>
      <c r="L117" s="367" t="s">
        <v>67</v>
      </c>
    </row>
    <row r="118" spans="1:12" ht="18.75" x14ac:dyDescent="0.25">
      <c r="A118" s="467"/>
      <c r="B118" s="468"/>
      <c r="C118" s="468"/>
      <c r="D118" s="468"/>
      <c r="E118" s="468"/>
      <c r="F118" s="469"/>
      <c r="G118" s="468"/>
      <c r="H118" s="470"/>
      <c r="I118" s="470"/>
      <c r="J118" s="469"/>
      <c r="K118" s="471"/>
    </row>
  </sheetData>
  <mergeCells count="2">
    <mergeCell ref="D2:K2"/>
    <mergeCell ref="A1:K1"/>
  </mergeCells>
  <pageMargins left="0.25" right="0.25" top="0.75" bottom="0.75" header="0.3" footer="0.3"/>
  <pageSetup scale="41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10:AQ55"/>
  <sheetViews>
    <sheetView topLeftCell="A10" zoomScale="60" zoomScaleNormal="60" workbookViewId="0">
      <selection activeCell="L60" sqref="L60"/>
    </sheetView>
  </sheetViews>
  <sheetFormatPr defaultColWidth="8.85546875" defaultRowHeight="15" x14ac:dyDescent="0.25"/>
  <cols>
    <col min="2" max="2" width="23.7109375" customWidth="1"/>
    <col min="3" max="3" width="21.42578125" customWidth="1"/>
    <col min="4" max="4" width="11.42578125" customWidth="1"/>
    <col min="5" max="39" width="5.28515625" customWidth="1"/>
    <col min="42" max="42" width="12.140625" customWidth="1"/>
    <col min="43" max="43" width="13.140625" customWidth="1"/>
  </cols>
  <sheetData>
    <row r="10" spans="2:43" ht="15.75" thickBot="1" x14ac:dyDescent="0.3">
      <c r="AP10" t="s">
        <v>67</v>
      </c>
      <c r="AQ10" t="s">
        <v>67</v>
      </c>
    </row>
    <row r="11" spans="2:43" ht="30.75" thickBot="1" x14ac:dyDescent="0.3">
      <c r="B11" s="537" t="s">
        <v>579</v>
      </c>
      <c r="C11" s="538"/>
      <c r="D11" s="397" t="s">
        <v>745</v>
      </c>
      <c r="E11" s="537" t="s">
        <v>88</v>
      </c>
      <c r="F11" s="556"/>
      <c r="G11" s="556"/>
      <c r="H11" s="556"/>
      <c r="I11" s="556"/>
      <c r="J11" s="538"/>
      <c r="K11" s="537" t="s">
        <v>89</v>
      </c>
      <c r="L11" s="556"/>
      <c r="M11" s="538"/>
      <c r="N11" s="565" t="s">
        <v>104</v>
      </c>
      <c r="O11" s="566"/>
      <c r="P11" s="566"/>
      <c r="Q11" s="566"/>
      <c r="R11" s="566"/>
      <c r="S11" s="566"/>
      <c r="T11" s="566"/>
      <c r="U11" s="566"/>
      <c r="V11" s="566"/>
      <c r="W11" s="566"/>
      <c r="X11" s="567"/>
      <c r="Y11" s="562" t="s">
        <v>105</v>
      </c>
      <c r="Z11" s="56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64"/>
    </row>
    <row r="12" spans="2:43" ht="36" customHeight="1" thickBot="1" x14ac:dyDescent="0.3">
      <c r="B12" s="534" t="s">
        <v>582</v>
      </c>
      <c r="C12" s="433" t="s">
        <v>754</v>
      </c>
      <c r="D12" s="397"/>
      <c r="E12" s="408"/>
      <c r="F12" s="430"/>
      <c r="G12" s="430"/>
      <c r="H12" s="430"/>
      <c r="I12" s="430"/>
      <c r="J12" s="431"/>
      <c r="K12" s="408"/>
      <c r="L12" s="430"/>
      <c r="M12" s="431"/>
      <c r="N12" s="405"/>
      <c r="O12" s="406"/>
      <c r="P12" s="406"/>
      <c r="Q12" s="406"/>
      <c r="R12" s="406"/>
      <c r="S12" s="406"/>
      <c r="T12" s="406"/>
      <c r="U12" s="406"/>
      <c r="V12" s="432"/>
      <c r="W12" s="406"/>
      <c r="X12" s="407"/>
      <c r="Y12" s="412" t="s">
        <v>756</v>
      </c>
      <c r="Z12" s="412" t="s">
        <v>757</v>
      </c>
      <c r="AA12" s="412" t="s">
        <v>758</v>
      </c>
      <c r="AB12" s="412" t="s">
        <v>759</v>
      </c>
      <c r="AC12" s="403"/>
      <c r="AD12" s="412" t="s">
        <v>755</v>
      </c>
      <c r="AE12" s="403"/>
      <c r="AF12" s="403"/>
      <c r="AG12" s="403"/>
      <c r="AH12" s="403"/>
      <c r="AI12" s="403"/>
      <c r="AJ12" s="403"/>
      <c r="AK12" s="403"/>
      <c r="AL12" s="403"/>
      <c r="AM12" s="404"/>
    </row>
    <row r="13" spans="2:43" ht="42" customHeight="1" thickBot="1" x14ac:dyDescent="0.3">
      <c r="B13" s="535"/>
      <c r="C13" s="409"/>
      <c r="D13" s="397"/>
      <c r="E13" s="408"/>
      <c r="F13" s="430"/>
      <c r="G13" s="430"/>
      <c r="H13" s="430"/>
      <c r="I13" s="430"/>
      <c r="J13" s="431"/>
      <c r="K13" s="408"/>
      <c r="L13" s="430"/>
      <c r="M13" s="431"/>
      <c r="N13" s="405"/>
      <c r="O13" s="406"/>
      <c r="P13" s="406"/>
      <c r="Q13" s="406"/>
      <c r="R13" s="406"/>
      <c r="S13" s="406"/>
      <c r="T13" s="406"/>
      <c r="U13" s="406"/>
      <c r="V13" s="432"/>
      <c r="W13" s="406"/>
      <c r="X13" s="407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4"/>
    </row>
    <row r="14" spans="2:43" ht="62.25" customHeight="1" thickBot="1" x14ac:dyDescent="0.3">
      <c r="B14" s="535"/>
      <c r="C14" s="417" t="s">
        <v>753</v>
      </c>
      <c r="D14" s="418"/>
      <c r="E14" s="416"/>
      <c r="F14" s="419"/>
      <c r="G14" s="419"/>
      <c r="H14" s="419"/>
      <c r="I14" s="419"/>
      <c r="J14" s="420"/>
      <c r="K14" s="416"/>
      <c r="L14" s="419"/>
      <c r="M14" s="420"/>
      <c r="N14" s="421"/>
      <c r="O14" s="422"/>
      <c r="P14" s="422"/>
      <c r="Q14" s="422"/>
      <c r="R14" s="422"/>
      <c r="S14" s="422"/>
      <c r="T14" s="422"/>
      <c r="U14" s="422"/>
      <c r="V14" s="423"/>
      <c r="W14" s="422"/>
      <c r="X14" s="424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6"/>
    </row>
    <row r="15" spans="2:43" ht="75.75" customHeight="1" thickBot="1" x14ac:dyDescent="0.3">
      <c r="B15" s="535"/>
      <c r="C15" s="417" t="s">
        <v>747</v>
      </c>
      <c r="D15" s="418"/>
      <c r="E15" s="416"/>
      <c r="F15" s="419"/>
      <c r="G15" s="419"/>
      <c r="H15" s="419"/>
      <c r="I15" s="419"/>
      <c r="J15" s="420"/>
      <c r="K15" s="416"/>
      <c r="L15" s="419"/>
      <c r="M15" s="420"/>
      <c r="N15" s="421"/>
      <c r="O15" s="422"/>
      <c r="P15" s="422"/>
      <c r="Q15" s="422"/>
      <c r="R15" s="422"/>
      <c r="S15" s="422"/>
      <c r="T15" s="422"/>
      <c r="U15" s="422"/>
      <c r="V15" s="423"/>
      <c r="W15" s="422"/>
      <c r="X15" s="424"/>
      <c r="Y15" s="427">
        <v>2531</v>
      </c>
      <c r="Z15" s="412" t="s">
        <v>752</v>
      </c>
      <c r="AA15" s="412">
        <v>2025</v>
      </c>
      <c r="AB15" s="411" t="s">
        <v>748</v>
      </c>
      <c r="AC15" s="412" t="s">
        <v>749</v>
      </c>
      <c r="AD15" s="412" t="s">
        <v>750</v>
      </c>
      <c r="AE15" s="428" t="s">
        <v>750</v>
      </c>
      <c r="AF15" s="428" t="s">
        <v>750</v>
      </c>
      <c r="AG15" s="428" t="s">
        <v>750</v>
      </c>
      <c r="AH15" s="428" t="s">
        <v>750</v>
      </c>
      <c r="AI15" s="428" t="s">
        <v>751</v>
      </c>
      <c r="AJ15" s="428" t="s">
        <v>751</v>
      </c>
      <c r="AK15" s="428" t="s">
        <v>749</v>
      </c>
      <c r="AL15" s="428" t="s">
        <v>749</v>
      </c>
      <c r="AM15" s="429" t="s">
        <v>750</v>
      </c>
    </row>
    <row r="16" spans="2:43" ht="94.5" customHeight="1" thickBot="1" x14ac:dyDescent="0.3">
      <c r="B16" s="535"/>
      <c r="C16" s="374" t="s">
        <v>743</v>
      </c>
      <c r="D16" s="410" t="s">
        <v>742</v>
      </c>
      <c r="E16" s="411" t="s">
        <v>520</v>
      </c>
      <c r="F16" s="411" t="s">
        <v>404</v>
      </c>
      <c r="G16" s="411" t="s">
        <v>406</v>
      </c>
      <c r="H16" s="412" t="s">
        <v>407</v>
      </c>
      <c r="I16" s="411" t="s">
        <v>405</v>
      </c>
      <c r="J16" s="411" t="s">
        <v>519</v>
      </c>
      <c r="K16" s="412" t="s">
        <v>270</v>
      </c>
      <c r="L16" s="412" t="s">
        <v>399</v>
      </c>
      <c r="M16" s="413" t="s">
        <v>402</v>
      </c>
      <c r="N16" s="412" t="s">
        <v>265</v>
      </c>
      <c r="O16" s="414" t="s">
        <v>266</v>
      </c>
      <c r="P16" s="414" t="s">
        <v>267</v>
      </c>
      <c r="Q16" s="414" t="s">
        <v>268</v>
      </c>
      <c r="R16" s="414" t="s">
        <v>269</v>
      </c>
      <c r="S16" s="414" t="s">
        <v>271</v>
      </c>
      <c r="T16" s="414" t="s">
        <v>272</v>
      </c>
      <c r="U16" s="414" t="s">
        <v>398</v>
      </c>
      <c r="V16" s="412" t="s">
        <v>400</v>
      </c>
      <c r="W16" s="414" t="s">
        <v>401</v>
      </c>
      <c r="X16" s="415" t="s">
        <v>403</v>
      </c>
      <c r="Y16" s="381" t="s">
        <v>392</v>
      </c>
      <c r="Z16" s="382" t="s">
        <v>389</v>
      </c>
      <c r="AA16" s="382" t="s">
        <v>259</v>
      </c>
      <c r="AB16" s="380" t="s">
        <v>260</v>
      </c>
      <c r="AC16" s="380" t="s">
        <v>390</v>
      </c>
      <c r="AD16" s="411" t="s">
        <v>391</v>
      </c>
      <c r="AE16" s="368" t="s">
        <v>261</v>
      </c>
      <c r="AF16" s="368" t="s">
        <v>393</v>
      </c>
      <c r="AG16" s="368" t="s">
        <v>394</v>
      </c>
      <c r="AH16" s="368" t="s">
        <v>262</v>
      </c>
      <c r="AI16" s="368" t="s">
        <v>395</v>
      </c>
      <c r="AJ16" s="368" t="s">
        <v>263</v>
      </c>
      <c r="AK16" s="368" t="s">
        <v>396</v>
      </c>
      <c r="AL16" s="368" t="s">
        <v>264</v>
      </c>
      <c r="AM16" s="369" t="s">
        <v>397</v>
      </c>
    </row>
    <row r="17" spans="2:39" ht="93.75" customHeight="1" thickBot="1" x14ac:dyDescent="0.3">
      <c r="B17" s="536"/>
      <c r="C17" s="110" t="s">
        <v>744</v>
      </c>
      <c r="D17" s="398" t="s">
        <v>51</v>
      </c>
      <c r="E17" s="389" t="s">
        <v>45</v>
      </c>
      <c r="F17" s="370" t="s">
        <v>46</v>
      </c>
      <c r="G17" s="370" t="s">
        <v>47</v>
      </c>
      <c r="H17" s="371" t="s">
        <v>48</v>
      </c>
      <c r="I17" s="370" t="s">
        <v>49</v>
      </c>
      <c r="J17" s="390" t="s">
        <v>387</v>
      </c>
      <c r="K17" s="371" t="s">
        <v>26</v>
      </c>
      <c r="L17" s="372" t="s">
        <v>38</v>
      </c>
      <c r="M17" s="377" t="s">
        <v>42</v>
      </c>
      <c r="N17" s="371" t="s">
        <v>15</v>
      </c>
      <c r="O17" s="372" t="s">
        <v>17</v>
      </c>
      <c r="P17" s="372" t="s">
        <v>22</v>
      </c>
      <c r="Q17" s="372" t="s">
        <v>23</v>
      </c>
      <c r="R17" s="372" t="s">
        <v>24</v>
      </c>
      <c r="S17" s="372" t="s">
        <v>28</v>
      </c>
      <c r="T17" s="372" t="s">
        <v>29</v>
      </c>
      <c r="U17" s="372" t="s">
        <v>37</v>
      </c>
      <c r="V17" s="371" t="s">
        <v>39</v>
      </c>
      <c r="W17" s="372" t="s">
        <v>40</v>
      </c>
      <c r="X17" s="373" t="s">
        <v>43</v>
      </c>
      <c r="Y17" s="381" t="s">
        <v>55</v>
      </c>
      <c r="Z17" s="382" t="s">
        <v>52</v>
      </c>
      <c r="AA17" s="382" t="s">
        <v>53</v>
      </c>
      <c r="AB17" s="380" t="s">
        <v>54</v>
      </c>
      <c r="AC17" s="380" t="s">
        <v>56</v>
      </c>
      <c r="AD17" s="411" t="s">
        <v>57</v>
      </c>
      <c r="AE17" s="368" t="s">
        <v>58</v>
      </c>
      <c r="AF17" s="368" t="s">
        <v>59</v>
      </c>
      <c r="AG17" s="368" t="s">
        <v>60</v>
      </c>
      <c r="AH17" s="368" t="s">
        <v>61</v>
      </c>
      <c r="AI17" s="368" t="s">
        <v>62</v>
      </c>
      <c r="AJ17" s="368" t="s">
        <v>63</v>
      </c>
      <c r="AK17" s="368" t="s">
        <v>64</v>
      </c>
      <c r="AL17" s="368" t="s">
        <v>65</v>
      </c>
      <c r="AM17" s="369" t="s">
        <v>66</v>
      </c>
    </row>
    <row r="18" spans="2:39" x14ac:dyDescent="0.25">
      <c r="B18" s="551" t="s">
        <v>700</v>
      </c>
      <c r="C18" s="552"/>
      <c r="D18" s="402">
        <v>43224</v>
      </c>
      <c r="E18" s="553" t="s">
        <v>87</v>
      </c>
      <c r="F18" s="555"/>
      <c r="G18" s="555"/>
      <c r="H18" s="555"/>
      <c r="I18" s="555"/>
      <c r="J18" s="554"/>
      <c r="K18" s="545">
        <v>43185</v>
      </c>
      <c r="L18" s="546"/>
      <c r="M18" s="547"/>
      <c r="N18" s="557">
        <v>43189</v>
      </c>
      <c r="O18" s="558"/>
      <c r="P18" s="558"/>
      <c r="Q18" s="558"/>
      <c r="R18" s="558"/>
      <c r="S18" s="558"/>
      <c r="T18" s="558"/>
      <c r="U18" s="558"/>
      <c r="V18" s="558"/>
      <c r="W18" s="558"/>
      <c r="X18" s="561"/>
      <c r="Y18" s="560">
        <v>43210</v>
      </c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558"/>
      <c r="AM18" s="561"/>
    </row>
    <row r="19" spans="2:39" x14ac:dyDescent="0.25">
      <c r="B19" s="102" t="s">
        <v>707</v>
      </c>
      <c r="C19" s="103" t="s">
        <v>692</v>
      </c>
      <c r="D19" s="399"/>
      <c r="E19" s="391"/>
      <c r="F19" s="392"/>
      <c r="G19" s="392"/>
      <c r="H19" s="120"/>
      <c r="I19" s="392"/>
      <c r="J19" s="395"/>
      <c r="K19" s="119"/>
      <c r="L19" s="120"/>
      <c r="M19" s="375"/>
      <c r="N19" s="119"/>
      <c r="O19" s="120"/>
      <c r="P19" s="120"/>
      <c r="Q19" s="120"/>
      <c r="R19" s="120"/>
      <c r="S19" s="120"/>
      <c r="T19" s="120"/>
      <c r="U19" s="120"/>
      <c r="V19" s="120"/>
      <c r="W19" s="120"/>
      <c r="X19" s="378"/>
      <c r="Y19" s="11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14"/>
    </row>
    <row r="20" spans="2:39" x14ac:dyDescent="0.25">
      <c r="B20" s="102" t="s">
        <v>707</v>
      </c>
      <c r="C20" s="103" t="s">
        <v>723</v>
      </c>
      <c r="D20" s="399"/>
      <c r="E20" s="391"/>
      <c r="F20" s="392"/>
      <c r="G20" s="392"/>
      <c r="H20" s="120"/>
      <c r="I20" s="392"/>
      <c r="J20" s="395"/>
      <c r="K20" s="119"/>
      <c r="L20" s="120"/>
      <c r="M20" s="375"/>
      <c r="N20" s="119"/>
      <c r="O20" s="120"/>
      <c r="P20" s="120"/>
      <c r="Q20" s="120"/>
      <c r="R20" s="120"/>
      <c r="S20" s="120"/>
      <c r="T20" s="120"/>
      <c r="U20" s="120"/>
      <c r="V20" s="120"/>
      <c r="W20" s="120"/>
      <c r="X20" s="378"/>
      <c r="Y20" s="11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14"/>
    </row>
    <row r="21" spans="2:39" x14ac:dyDescent="0.25">
      <c r="B21" s="99" t="s">
        <v>701</v>
      </c>
      <c r="C21" s="104" t="s">
        <v>694</v>
      </c>
      <c r="D21" s="400"/>
      <c r="E21" s="391"/>
      <c r="F21" s="392"/>
      <c r="G21" s="392"/>
      <c r="H21" s="120"/>
      <c r="I21" s="392"/>
      <c r="J21" s="395"/>
      <c r="K21" s="119"/>
      <c r="L21" s="120"/>
      <c r="M21" s="375"/>
      <c r="N21" s="119"/>
      <c r="O21" s="120"/>
      <c r="P21" s="120"/>
      <c r="Q21" s="120"/>
      <c r="R21" s="120"/>
      <c r="S21" s="120"/>
      <c r="T21" s="120"/>
      <c r="U21" s="120"/>
      <c r="V21" s="120"/>
      <c r="W21" s="120"/>
      <c r="X21" s="378"/>
      <c r="Y21" s="11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14"/>
    </row>
    <row r="22" spans="2:39" x14ac:dyDescent="0.25">
      <c r="B22" s="102" t="s">
        <v>705</v>
      </c>
      <c r="C22" s="103" t="s">
        <v>693</v>
      </c>
      <c r="D22" s="399"/>
      <c r="E22" s="391"/>
      <c r="F22" s="392"/>
      <c r="G22" s="392"/>
      <c r="H22" s="120"/>
      <c r="I22" s="392"/>
      <c r="J22" s="395"/>
      <c r="K22" s="119"/>
      <c r="L22" s="120"/>
      <c r="M22" s="375"/>
      <c r="N22" s="119"/>
      <c r="O22" s="120"/>
      <c r="P22" s="120"/>
      <c r="Q22" s="120"/>
      <c r="R22" s="120"/>
      <c r="S22" s="120"/>
      <c r="T22" s="120"/>
      <c r="U22" s="120"/>
      <c r="V22" s="120"/>
      <c r="W22" s="120"/>
      <c r="X22" s="378"/>
      <c r="Y22" s="11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14"/>
    </row>
    <row r="23" spans="2:39" ht="15.75" thickBot="1" x14ac:dyDescent="0.3">
      <c r="B23" s="105" t="s">
        <v>705</v>
      </c>
      <c r="C23" s="116" t="s">
        <v>724</v>
      </c>
      <c r="D23" s="401"/>
      <c r="E23" s="393"/>
      <c r="F23" s="394"/>
      <c r="G23" s="394"/>
      <c r="H23" s="123"/>
      <c r="I23" s="394"/>
      <c r="J23" s="396"/>
      <c r="K23" s="122"/>
      <c r="L23" s="123"/>
      <c r="M23" s="376"/>
      <c r="N23" s="122"/>
      <c r="O23" s="123"/>
      <c r="P23" s="123"/>
      <c r="Q23" s="123"/>
      <c r="R23" s="120"/>
      <c r="S23" s="123"/>
      <c r="T23" s="123"/>
      <c r="U23" s="123"/>
      <c r="V23" s="123"/>
      <c r="W23" s="123"/>
      <c r="X23" s="379"/>
      <c r="Y23" s="13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5"/>
    </row>
    <row r="24" spans="2:39" x14ac:dyDescent="0.25">
      <c r="B24" s="551" t="s">
        <v>580</v>
      </c>
      <c r="C24" s="552"/>
      <c r="D24" s="383"/>
      <c r="E24" s="548"/>
      <c r="F24" s="549"/>
      <c r="G24" s="549"/>
      <c r="H24" s="549"/>
      <c r="I24" s="549"/>
      <c r="J24" s="550"/>
      <c r="K24" s="545">
        <v>43185</v>
      </c>
      <c r="L24" s="546"/>
      <c r="M24" s="552"/>
      <c r="N24" s="568">
        <v>43186</v>
      </c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57">
        <v>43210</v>
      </c>
      <c r="Z24" s="558"/>
      <c r="AA24" s="558"/>
      <c r="AB24" s="558"/>
      <c r="AC24" s="558"/>
      <c r="AD24" s="558"/>
      <c r="AE24" s="558"/>
      <c r="AF24" s="558"/>
      <c r="AG24" s="558"/>
      <c r="AH24" s="558"/>
      <c r="AI24" s="558"/>
      <c r="AJ24" s="558"/>
      <c r="AK24" s="558"/>
      <c r="AL24" s="558"/>
      <c r="AM24" s="561"/>
    </row>
    <row r="25" spans="2:39" x14ac:dyDescent="0.25">
      <c r="B25" s="102" t="s">
        <v>701</v>
      </c>
      <c r="C25" s="103" t="s">
        <v>702</v>
      </c>
      <c r="D25" s="399"/>
      <c r="E25" s="391"/>
      <c r="F25" s="392"/>
      <c r="G25" s="392"/>
      <c r="H25" s="120"/>
      <c r="I25" s="392"/>
      <c r="J25" s="395"/>
      <c r="K25" s="119"/>
      <c r="L25" s="120"/>
      <c r="M25" s="121"/>
      <c r="N25" s="130"/>
      <c r="O25" s="131"/>
      <c r="P25" s="131"/>
      <c r="Q25" s="131"/>
      <c r="R25" s="131"/>
      <c r="S25" s="131"/>
      <c r="T25" s="131"/>
      <c r="U25" s="131"/>
      <c r="V25" s="131"/>
      <c r="W25" s="131"/>
      <c r="X25" s="132"/>
      <c r="Y25" s="434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435"/>
    </row>
    <row r="26" spans="2:39" x14ac:dyDescent="0.25">
      <c r="B26" s="102" t="s">
        <v>703</v>
      </c>
      <c r="C26" s="103" t="s">
        <v>704</v>
      </c>
      <c r="D26" s="399"/>
      <c r="E26" s="391"/>
      <c r="F26" s="392"/>
      <c r="G26" s="392"/>
      <c r="H26" s="120"/>
      <c r="I26" s="392"/>
      <c r="J26" s="395"/>
      <c r="K26" s="119"/>
      <c r="L26" s="120"/>
      <c r="M26" s="121"/>
      <c r="N26" s="130"/>
      <c r="O26" s="131"/>
      <c r="P26" s="131"/>
      <c r="Q26" s="131"/>
      <c r="R26" s="131"/>
      <c r="S26" s="131"/>
      <c r="T26" s="131"/>
      <c r="U26" s="131"/>
      <c r="V26" s="131"/>
      <c r="W26" s="131"/>
      <c r="X26" s="132"/>
      <c r="Y26" s="434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435"/>
    </row>
    <row r="27" spans="2:39" x14ac:dyDescent="0.25">
      <c r="B27" s="102" t="s">
        <v>705</v>
      </c>
      <c r="C27" s="103" t="s">
        <v>706</v>
      </c>
      <c r="D27" s="399"/>
      <c r="E27" s="391"/>
      <c r="F27" s="392"/>
      <c r="G27" s="392"/>
      <c r="H27" s="120"/>
      <c r="I27" s="392"/>
      <c r="J27" s="395"/>
      <c r="K27" s="119"/>
      <c r="L27" s="120"/>
      <c r="M27" s="121"/>
      <c r="N27" s="130"/>
      <c r="O27" s="131"/>
      <c r="P27" s="131"/>
      <c r="Q27" s="131"/>
      <c r="R27" s="131"/>
      <c r="S27" s="131"/>
      <c r="T27" s="131"/>
      <c r="U27" s="131"/>
      <c r="V27" s="131"/>
      <c r="W27" s="131"/>
      <c r="X27" s="132"/>
      <c r="Y27" s="434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435"/>
    </row>
    <row r="28" spans="2:39" x14ac:dyDescent="0.25">
      <c r="B28" s="102" t="s">
        <v>707</v>
      </c>
      <c r="C28" s="103" t="s">
        <v>708</v>
      </c>
      <c r="D28" s="400"/>
      <c r="E28" s="391"/>
      <c r="F28" s="392"/>
      <c r="G28" s="392"/>
      <c r="H28" s="120"/>
      <c r="I28" s="392"/>
      <c r="J28" s="395"/>
      <c r="K28" s="119"/>
      <c r="L28" s="120"/>
      <c r="M28" s="121"/>
      <c r="N28" s="130"/>
      <c r="O28" s="131"/>
      <c r="P28" s="131"/>
      <c r="Q28" s="131"/>
      <c r="R28" s="131"/>
      <c r="S28" s="131"/>
      <c r="T28" s="131"/>
      <c r="U28" s="131"/>
      <c r="V28" s="131"/>
      <c r="W28" s="131"/>
      <c r="X28" s="132"/>
      <c r="Y28" s="434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435"/>
    </row>
    <row r="29" spans="2:39" x14ac:dyDescent="0.25">
      <c r="B29" s="102" t="s">
        <v>709</v>
      </c>
      <c r="C29" s="133" t="s">
        <v>710</v>
      </c>
      <c r="D29" s="399"/>
      <c r="E29" s="391"/>
      <c r="F29" s="392"/>
      <c r="G29" s="392"/>
      <c r="H29" s="120"/>
      <c r="I29" s="392"/>
      <c r="J29" s="395"/>
      <c r="K29" s="119"/>
      <c r="L29" s="120"/>
      <c r="M29" s="121"/>
      <c r="N29" s="130"/>
      <c r="O29" s="131"/>
      <c r="P29" s="131"/>
      <c r="Q29" s="131"/>
      <c r="R29" s="131"/>
      <c r="S29" s="131"/>
      <c r="T29" s="131"/>
      <c r="U29" s="131"/>
      <c r="V29" s="131"/>
      <c r="W29" s="131"/>
      <c r="X29" s="132"/>
      <c r="Y29" s="434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435"/>
    </row>
    <row r="30" spans="2:39" ht="15.75" thickBot="1" x14ac:dyDescent="0.3">
      <c r="B30" s="105" t="s">
        <v>711</v>
      </c>
      <c r="C30" s="134" t="s">
        <v>712</v>
      </c>
      <c r="D30" s="401"/>
      <c r="E30" s="393"/>
      <c r="F30" s="394"/>
      <c r="G30" s="394"/>
      <c r="H30" s="123"/>
      <c r="I30" s="394"/>
      <c r="J30" s="396"/>
      <c r="K30" s="122"/>
      <c r="L30" s="123"/>
      <c r="M30" s="124"/>
      <c r="N30" s="127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Y30" s="436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8"/>
    </row>
    <row r="31" spans="2:39" x14ac:dyDescent="0.25">
      <c r="B31" s="553" t="s">
        <v>581</v>
      </c>
      <c r="C31" s="554"/>
      <c r="D31" s="383"/>
      <c r="E31" s="548"/>
      <c r="F31" s="549"/>
      <c r="G31" s="549"/>
      <c r="H31" s="549"/>
      <c r="I31" s="549"/>
      <c r="J31" s="550"/>
      <c r="K31" s="545">
        <v>43185</v>
      </c>
      <c r="L31" s="546"/>
      <c r="M31" s="552"/>
      <c r="N31" s="557">
        <v>43189</v>
      </c>
      <c r="O31" s="558"/>
      <c r="P31" s="558"/>
      <c r="Q31" s="558"/>
      <c r="R31" s="558"/>
      <c r="S31" s="558"/>
      <c r="T31" s="558"/>
      <c r="U31" s="558"/>
      <c r="V31" s="558"/>
      <c r="W31" s="558"/>
      <c r="X31" s="558"/>
      <c r="Y31" s="557">
        <v>43210</v>
      </c>
      <c r="Z31" s="558"/>
      <c r="AA31" s="558"/>
      <c r="AB31" s="558"/>
      <c r="AC31" s="558"/>
      <c r="AD31" s="558"/>
      <c r="AE31" s="558"/>
      <c r="AF31" s="558"/>
      <c r="AG31" s="558"/>
      <c r="AH31" s="558"/>
      <c r="AI31" s="558"/>
      <c r="AJ31" s="558"/>
      <c r="AK31" s="558"/>
      <c r="AL31" s="558"/>
      <c r="AM31" s="561"/>
    </row>
    <row r="32" spans="2:39" x14ac:dyDescent="0.25">
      <c r="B32" s="102" t="s">
        <v>701</v>
      </c>
      <c r="C32" s="103" t="s">
        <v>702</v>
      </c>
      <c r="D32" s="399"/>
      <c r="E32" s="391"/>
      <c r="F32" s="392"/>
      <c r="G32" s="392"/>
      <c r="H32" s="120"/>
      <c r="I32" s="392"/>
      <c r="J32" s="395"/>
      <c r="K32" s="119"/>
      <c r="L32" s="120"/>
      <c r="M32" s="12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2"/>
      <c r="Y32" s="434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435"/>
    </row>
    <row r="33" spans="2:39" x14ac:dyDescent="0.25">
      <c r="B33" s="102" t="s">
        <v>703</v>
      </c>
      <c r="C33" s="103" t="s">
        <v>704</v>
      </c>
      <c r="D33" s="399"/>
      <c r="E33" s="391"/>
      <c r="F33" s="392"/>
      <c r="G33" s="392"/>
      <c r="H33" s="120"/>
      <c r="I33" s="392"/>
      <c r="J33" s="395"/>
      <c r="K33" s="119"/>
      <c r="L33" s="120"/>
      <c r="M33" s="121"/>
      <c r="N33" s="119"/>
      <c r="O33" s="131"/>
      <c r="P33" s="131"/>
      <c r="Q33" s="131"/>
      <c r="R33" s="131"/>
      <c r="S33" s="131"/>
      <c r="T33" s="131"/>
      <c r="U33" s="131"/>
      <c r="V33" s="131"/>
      <c r="W33" s="131"/>
      <c r="X33" s="132"/>
      <c r="Y33" s="434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435"/>
    </row>
    <row r="34" spans="2:39" x14ac:dyDescent="0.25">
      <c r="B34" s="102" t="s">
        <v>705</v>
      </c>
      <c r="C34" s="103" t="s">
        <v>706</v>
      </c>
      <c r="D34" s="399"/>
      <c r="E34" s="391"/>
      <c r="F34" s="392"/>
      <c r="G34" s="392"/>
      <c r="H34" s="120"/>
      <c r="I34" s="392"/>
      <c r="J34" s="395"/>
      <c r="K34" s="119"/>
      <c r="L34" s="120"/>
      <c r="M34" s="121"/>
      <c r="N34" s="119"/>
      <c r="O34" s="131"/>
      <c r="P34" s="131"/>
      <c r="Q34" s="131"/>
      <c r="R34" s="131"/>
      <c r="S34" s="131"/>
      <c r="T34" s="131"/>
      <c r="U34" s="131"/>
      <c r="V34" s="131"/>
      <c r="W34" s="131"/>
      <c r="X34" s="132"/>
      <c r="Y34" s="434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435"/>
    </row>
    <row r="35" spans="2:39" x14ac:dyDescent="0.25">
      <c r="B35" s="102" t="s">
        <v>707</v>
      </c>
      <c r="C35" s="103" t="s">
        <v>708</v>
      </c>
      <c r="D35" s="400"/>
      <c r="E35" s="391"/>
      <c r="F35" s="392"/>
      <c r="G35" s="392"/>
      <c r="H35" s="120"/>
      <c r="I35" s="392"/>
      <c r="J35" s="395"/>
      <c r="K35" s="119"/>
      <c r="L35" s="120"/>
      <c r="M35" s="121"/>
      <c r="N35" s="119"/>
      <c r="O35" s="131"/>
      <c r="P35" s="131"/>
      <c r="Q35" s="131"/>
      <c r="R35" s="131"/>
      <c r="S35" s="131"/>
      <c r="T35" s="131"/>
      <c r="U35" s="131"/>
      <c r="V35" s="131"/>
      <c r="W35" s="131"/>
      <c r="X35" s="132"/>
      <c r="Y35" s="434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435"/>
    </row>
    <row r="36" spans="2:39" x14ac:dyDescent="0.25">
      <c r="B36" s="102" t="s">
        <v>709</v>
      </c>
      <c r="C36" s="133" t="s">
        <v>710</v>
      </c>
      <c r="D36" s="399"/>
      <c r="E36" s="391"/>
      <c r="F36" s="392"/>
      <c r="G36" s="392"/>
      <c r="H36" s="120"/>
      <c r="I36" s="392"/>
      <c r="J36" s="395"/>
      <c r="K36" s="119"/>
      <c r="L36" s="120"/>
      <c r="M36" s="121"/>
      <c r="N36" s="119"/>
      <c r="O36" s="131"/>
      <c r="P36" s="131"/>
      <c r="Q36" s="131"/>
      <c r="R36" s="131"/>
      <c r="S36" s="131"/>
      <c r="T36" s="131"/>
      <c r="U36" s="131"/>
      <c r="V36" s="131"/>
      <c r="W36" s="131"/>
      <c r="X36" s="132"/>
      <c r="Y36" s="434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435"/>
    </row>
    <row r="37" spans="2:39" ht="15.75" thickBot="1" x14ac:dyDescent="0.3">
      <c r="B37" s="105" t="s">
        <v>711</v>
      </c>
      <c r="C37" s="134" t="s">
        <v>712</v>
      </c>
      <c r="D37" s="401"/>
      <c r="E37" s="393"/>
      <c r="F37" s="394"/>
      <c r="G37" s="394"/>
      <c r="H37" s="123"/>
      <c r="I37" s="394"/>
      <c r="J37" s="396"/>
      <c r="K37" s="122"/>
      <c r="L37" s="123"/>
      <c r="M37" s="124"/>
      <c r="N37" s="122"/>
      <c r="O37" s="128"/>
      <c r="P37" s="128"/>
      <c r="Q37" s="128"/>
      <c r="R37" s="128"/>
      <c r="S37" s="128"/>
      <c r="T37" s="128"/>
      <c r="U37" s="128"/>
      <c r="V37" s="128"/>
      <c r="W37" s="128"/>
      <c r="X37" s="129"/>
      <c r="Y37" s="436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8"/>
    </row>
    <row r="38" spans="2:39" x14ac:dyDescent="0.25">
      <c r="B38" s="551" t="s">
        <v>695</v>
      </c>
      <c r="C38" s="552"/>
      <c r="D38" s="383"/>
      <c r="E38" s="548"/>
      <c r="F38" s="549"/>
      <c r="G38" s="549"/>
      <c r="H38" s="549"/>
      <c r="I38" s="549"/>
      <c r="J38" s="550"/>
      <c r="K38" s="545">
        <v>43185</v>
      </c>
      <c r="L38" s="546"/>
      <c r="M38" s="552"/>
      <c r="N38" s="557">
        <v>43189</v>
      </c>
      <c r="O38" s="558"/>
      <c r="P38" s="558"/>
      <c r="Q38" s="558"/>
      <c r="R38" s="558"/>
      <c r="S38" s="558"/>
      <c r="T38" s="558"/>
      <c r="U38" s="558"/>
      <c r="V38" s="558"/>
      <c r="W38" s="558"/>
      <c r="X38" s="558"/>
      <c r="Y38" s="113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5"/>
    </row>
    <row r="39" spans="2:39" x14ac:dyDescent="0.25">
      <c r="B39" s="99" t="s">
        <v>713</v>
      </c>
      <c r="C39" s="94" t="s">
        <v>714</v>
      </c>
      <c r="D39" s="385"/>
      <c r="E39" s="99"/>
      <c r="F39" s="96"/>
      <c r="G39" s="96"/>
      <c r="H39" s="96"/>
      <c r="I39" s="96"/>
      <c r="J39" s="94"/>
      <c r="K39" s="99"/>
      <c r="L39" s="96"/>
      <c r="M39" s="94"/>
      <c r="N39" s="107"/>
      <c r="O39" s="90"/>
      <c r="P39" s="90"/>
      <c r="Q39" s="90"/>
      <c r="R39" s="90"/>
      <c r="S39" s="90"/>
      <c r="T39" s="90"/>
      <c r="U39" s="90"/>
      <c r="V39" s="90"/>
      <c r="W39" s="90"/>
      <c r="X39" s="117"/>
      <c r="Y39" s="107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14"/>
    </row>
    <row r="40" spans="2:39" x14ac:dyDescent="0.25">
      <c r="B40" s="99" t="s">
        <v>715</v>
      </c>
      <c r="C40" s="94" t="s">
        <v>716</v>
      </c>
      <c r="D40" s="385"/>
      <c r="E40" s="99"/>
      <c r="F40" s="96"/>
      <c r="G40" s="96"/>
      <c r="H40" s="96"/>
      <c r="I40" s="96"/>
      <c r="J40" s="94"/>
      <c r="K40" s="99"/>
      <c r="L40" s="96"/>
      <c r="M40" s="94"/>
      <c r="N40" s="107"/>
      <c r="O40" s="90"/>
      <c r="P40" s="90"/>
      <c r="Q40" s="90"/>
      <c r="R40" s="90"/>
      <c r="S40" s="90"/>
      <c r="T40" s="90"/>
      <c r="U40" s="90"/>
      <c r="V40" s="90"/>
      <c r="W40" s="90"/>
      <c r="X40" s="117"/>
      <c r="Y40" s="107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14"/>
    </row>
    <row r="41" spans="2:39" x14ac:dyDescent="0.25">
      <c r="B41" s="99" t="s">
        <v>717</v>
      </c>
      <c r="C41" s="94" t="s">
        <v>718</v>
      </c>
      <c r="D41" s="385"/>
      <c r="E41" s="99"/>
      <c r="F41" s="96"/>
      <c r="G41" s="96"/>
      <c r="H41" s="96"/>
      <c r="I41" s="96"/>
      <c r="J41" s="94"/>
      <c r="K41" s="99"/>
      <c r="L41" s="96"/>
      <c r="M41" s="94"/>
      <c r="N41" s="107"/>
      <c r="O41" s="90"/>
      <c r="P41" s="90"/>
      <c r="Q41" s="90"/>
      <c r="R41" s="90"/>
      <c r="S41" s="90"/>
      <c r="T41" s="90"/>
      <c r="U41" s="90"/>
      <c r="V41" s="90"/>
      <c r="W41" s="90"/>
      <c r="X41" s="117"/>
      <c r="Y41" s="107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14"/>
    </row>
    <row r="42" spans="2:39" x14ac:dyDescent="0.25">
      <c r="B42" s="99" t="s">
        <v>719</v>
      </c>
      <c r="C42" s="94" t="s">
        <v>720</v>
      </c>
      <c r="D42" s="385"/>
      <c r="E42" s="99"/>
      <c r="F42" s="96"/>
      <c r="G42" s="96"/>
      <c r="H42" s="96"/>
      <c r="I42" s="96"/>
      <c r="J42" s="94"/>
      <c r="K42" s="99"/>
      <c r="L42" s="96"/>
      <c r="M42" s="94"/>
      <c r="N42" s="107"/>
      <c r="O42" s="90"/>
      <c r="P42" s="90"/>
      <c r="Q42" s="90"/>
      <c r="R42" s="90"/>
      <c r="S42" s="90"/>
      <c r="T42" s="90"/>
      <c r="U42" s="90"/>
      <c r="V42" s="90"/>
      <c r="W42" s="90"/>
      <c r="X42" s="117"/>
      <c r="Y42" s="107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14"/>
    </row>
    <row r="43" spans="2:39" x14ac:dyDescent="0.25">
      <c r="B43" s="99" t="s">
        <v>705</v>
      </c>
      <c r="C43" s="94" t="s">
        <v>706</v>
      </c>
      <c r="D43" s="385"/>
      <c r="E43" s="99"/>
      <c r="F43" s="96"/>
      <c r="G43" s="96"/>
      <c r="H43" s="96"/>
      <c r="I43" s="96"/>
      <c r="J43" s="94"/>
      <c r="K43" s="99"/>
      <c r="L43" s="96"/>
      <c r="M43" s="94"/>
      <c r="N43" s="107"/>
      <c r="O43" s="90"/>
      <c r="P43" s="90"/>
      <c r="Q43" s="90"/>
      <c r="R43" s="90"/>
      <c r="S43" s="90"/>
      <c r="T43" s="90"/>
      <c r="U43" s="90"/>
      <c r="V43" s="90"/>
      <c r="W43" s="90"/>
      <c r="X43" s="117"/>
      <c r="Y43" s="107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14"/>
    </row>
    <row r="44" spans="2:39" x14ac:dyDescent="0.25">
      <c r="B44" s="99" t="s">
        <v>721</v>
      </c>
      <c r="C44" s="94" t="s">
        <v>722</v>
      </c>
      <c r="D44" s="385"/>
      <c r="E44" s="99"/>
      <c r="F44" s="96"/>
      <c r="G44" s="96"/>
      <c r="H44" s="96"/>
      <c r="I44" s="96"/>
      <c r="J44" s="94"/>
      <c r="K44" s="99"/>
      <c r="L44" s="96"/>
      <c r="M44" s="94"/>
      <c r="N44" s="107"/>
      <c r="O44" s="90"/>
      <c r="P44" s="90"/>
      <c r="Q44" s="90"/>
      <c r="R44" s="90"/>
      <c r="S44" s="90"/>
      <c r="T44" s="90"/>
      <c r="U44" s="90"/>
      <c r="V44" s="90"/>
      <c r="W44" s="90"/>
      <c r="X44" s="117"/>
      <c r="Y44" s="107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14"/>
    </row>
    <row r="45" spans="2:39" x14ac:dyDescent="0.25">
      <c r="B45" s="99" t="s">
        <v>701</v>
      </c>
      <c r="C45" s="94" t="s">
        <v>702</v>
      </c>
      <c r="D45" s="385"/>
      <c r="E45" s="99"/>
      <c r="F45" s="96"/>
      <c r="G45" s="96"/>
      <c r="H45" s="96"/>
      <c r="I45" s="96"/>
      <c r="J45" s="94"/>
      <c r="K45" s="99"/>
      <c r="L45" s="96"/>
      <c r="M45" s="94"/>
      <c r="N45" s="107"/>
      <c r="O45" s="90"/>
      <c r="P45" s="90"/>
      <c r="Q45" s="90"/>
      <c r="R45" s="90"/>
      <c r="S45" s="90"/>
      <c r="T45" s="90"/>
      <c r="U45" s="90"/>
      <c r="V45" s="90"/>
      <c r="W45" s="90"/>
      <c r="X45" s="117"/>
      <c r="Y45" s="107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14"/>
    </row>
    <row r="46" spans="2:39" ht="15.75" thickBot="1" x14ac:dyDescent="0.3">
      <c r="B46" s="100" t="s">
        <v>707</v>
      </c>
      <c r="C46" s="95" t="s">
        <v>708</v>
      </c>
      <c r="D46" s="386"/>
      <c r="E46" s="100"/>
      <c r="F46" s="101"/>
      <c r="G46" s="101"/>
      <c r="H46" s="101"/>
      <c r="I46" s="101"/>
      <c r="J46" s="95"/>
      <c r="K46" s="100"/>
      <c r="L46" s="101"/>
      <c r="M46" s="95"/>
      <c r="N46" s="108"/>
      <c r="O46" s="109"/>
      <c r="P46" s="109"/>
      <c r="Q46" s="109"/>
      <c r="R46" s="109"/>
      <c r="S46" s="109"/>
      <c r="T46" s="109"/>
      <c r="U46" s="109"/>
      <c r="V46" s="109"/>
      <c r="W46" s="109"/>
      <c r="X46" s="118"/>
      <c r="Y46" s="108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5"/>
    </row>
    <row r="47" spans="2:39" x14ac:dyDescent="0.25">
      <c r="B47" s="539" t="s">
        <v>725</v>
      </c>
      <c r="C47" s="540"/>
      <c r="D47" s="387"/>
      <c r="E47" s="541"/>
      <c r="F47" s="542"/>
      <c r="G47" s="542"/>
      <c r="H47" s="542"/>
      <c r="I47" s="542"/>
      <c r="J47" s="543"/>
      <c r="K47" s="544" t="s">
        <v>86</v>
      </c>
      <c r="L47" s="542"/>
      <c r="M47" s="543"/>
      <c r="N47" s="517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111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22"/>
    </row>
    <row r="48" spans="2:39" x14ac:dyDescent="0.25">
      <c r="B48" s="102" t="s">
        <v>67</v>
      </c>
      <c r="C48" s="103" t="s">
        <v>67</v>
      </c>
      <c r="D48" s="384"/>
      <c r="E48" s="99"/>
      <c r="F48" s="96"/>
      <c r="G48" s="96"/>
      <c r="H48" s="96"/>
      <c r="I48" s="96"/>
      <c r="J48" s="94"/>
      <c r="K48" s="99"/>
      <c r="L48" s="96"/>
      <c r="M48" s="94"/>
      <c r="N48" s="107"/>
      <c r="O48" s="90"/>
      <c r="P48" s="90"/>
      <c r="Q48" s="90"/>
      <c r="R48" s="90"/>
      <c r="S48" s="90"/>
      <c r="T48" s="90"/>
      <c r="U48" s="125"/>
      <c r="V48" s="90"/>
      <c r="W48" s="90"/>
      <c r="X48" s="117"/>
      <c r="Y48" s="170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71"/>
    </row>
    <row r="49" spans="2:39" x14ac:dyDescent="0.25">
      <c r="B49" s="102" t="s">
        <v>67</v>
      </c>
      <c r="C49" s="103" t="s">
        <v>67</v>
      </c>
      <c r="D49" s="384"/>
      <c r="E49" s="99"/>
      <c r="F49" s="96"/>
      <c r="G49" s="96"/>
      <c r="H49" s="96"/>
      <c r="I49" s="96"/>
      <c r="J49" s="94"/>
      <c r="K49" s="99"/>
      <c r="L49" s="96"/>
      <c r="M49" s="94"/>
      <c r="N49" s="107"/>
      <c r="O49" s="90"/>
      <c r="P49" s="90"/>
      <c r="Q49" s="90"/>
      <c r="R49" s="90"/>
      <c r="S49" s="90"/>
      <c r="T49" s="90"/>
      <c r="U49" s="125"/>
      <c r="V49" s="90"/>
      <c r="W49" s="90"/>
      <c r="X49" s="117"/>
      <c r="Y49" s="170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71"/>
    </row>
    <row r="50" spans="2:39" x14ac:dyDescent="0.25">
      <c r="B50" s="102" t="s">
        <v>67</v>
      </c>
      <c r="C50" s="103" t="s">
        <v>156</v>
      </c>
      <c r="D50" s="384"/>
      <c r="E50" s="99"/>
      <c r="F50" s="96"/>
      <c r="G50" s="96"/>
      <c r="H50" s="96"/>
      <c r="I50" s="96"/>
      <c r="J50" s="94"/>
      <c r="K50" s="99"/>
      <c r="L50" s="96"/>
      <c r="M50" s="94"/>
      <c r="N50" s="107"/>
      <c r="O50" s="90"/>
      <c r="P50" s="90"/>
      <c r="Q50" s="90"/>
      <c r="R50" s="90"/>
      <c r="S50" s="90"/>
      <c r="T50" s="90"/>
      <c r="U50" s="125"/>
      <c r="V50" s="90"/>
      <c r="W50" s="90"/>
      <c r="X50" s="117"/>
      <c r="Y50" s="170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71"/>
    </row>
    <row r="51" spans="2:39" x14ac:dyDescent="0.25">
      <c r="B51" s="102" t="s">
        <v>67</v>
      </c>
      <c r="C51" s="103" t="s">
        <v>67</v>
      </c>
      <c r="D51" s="384"/>
      <c r="E51" s="99"/>
      <c r="F51" s="96"/>
      <c r="G51" s="96"/>
      <c r="H51" s="96"/>
      <c r="I51" s="96"/>
      <c r="J51" s="94"/>
      <c r="K51" s="99"/>
      <c r="L51" s="96"/>
      <c r="M51" s="94"/>
      <c r="N51" s="107"/>
      <c r="O51" s="90"/>
      <c r="P51" s="90"/>
      <c r="Q51" s="90"/>
      <c r="R51" s="90"/>
      <c r="S51" s="90"/>
      <c r="T51" s="90"/>
      <c r="U51" s="125"/>
      <c r="V51" s="90"/>
      <c r="W51" s="90"/>
      <c r="X51" s="117"/>
      <c r="Y51" s="170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71"/>
    </row>
    <row r="52" spans="2:39" x14ac:dyDescent="0.25">
      <c r="B52" s="102" t="s">
        <v>67</v>
      </c>
      <c r="C52" s="103" t="s">
        <v>67</v>
      </c>
      <c r="D52" s="384"/>
      <c r="E52" s="99"/>
      <c r="F52" s="96"/>
      <c r="G52" s="96"/>
      <c r="H52" s="96"/>
      <c r="I52" s="96"/>
      <c r="J52" s="94"/>
      <c r="K52" s="99"/>
      <c r="L52" s="96"/>
      <c r="M52" s="94"/>
      <c r="N52" s="107"/>
      <c r="O52" s="90"/>
      <c r="P52" s="90"/>
      <c r="Q52" s="90"/>
      <c r="R52" s="90"/>
      <c r="S52" s="90"/>
      <c r="T52" s="90"/>
      <c r="U52" s="125"/>
      <c r="V52" s="90"/>
      <c r="W52" s="90"/>
      <c r="X52" s="117"/>
      <c r="Y52" s="170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71"/>
    </row>
    <row r="53" spans="2:39" x14ac:dyDescent="0.25">
      <c r="B53" s="102" t="s">
        <v>67</v>
      </c>
      <c r="C53" s="103" t="s">
        <v>67</v>
      </c>
      <c r="D53" s="384"/>
      <c r="E53" s="99"/>
      <c r="F53" s="96"/>
      <c r="G53" s="96"/>
      <c r="H53" s="96"/>
      <c r="I53" s="96"/>
      <c r="J53" s="94"/>
      <c r="K53" s="99"/>
      <c r="L53" s="96"/>
      <c r="M53" s="94"/>
      <c r="N53" s="107"/>
      <c r="O53" s="90"/>
      <c r="P53" s="90"/>
      <c r="Q53" s="90"/>
      <c r="R53" s="90"/>
      <c r="S53" s="90"/>
      <c r="T53" s="90"/>
      <c r="U53" s="125"/>
      <c r="V53" s="90"/>
      <c r="W53" s="90"/>
      <c r="X53" s="117"/>
      <c r="Y53" s="170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71"/>
    </row>
    <row r="54" spans="2:39" x14ac:dyDescent="0.25">
      <c r="B54" s="102" t="s">
        <v>67</v>
      </c>
      <c r="C54" s="103" t="s">
        <v>67</v>
      </c>
      <c r="D54" s="384"/>
      <c r="E54" s="99"/>
      <c r="F54" s="96"/>
      <c r="G54" s="96"/>
      <c r="H54" s="96"/>
      <c r="I54" s="96"/>
      <c r="J54" s="94"/>
      <c r="K54" s="99"/>
      <c r="L54" s="96"/>
      <c r="M54" s="94"/>
      <c r="N54" s="107"/>
      <c r="O54" s="90"/>
      <c r="P54" s="90"/>
      <c r="Q54" s="90"/>
      <c r="R54" s="90"/>
      <c r="S54" s="90"/>
      <c r="T54" s="90"/>
      <c r="U54" s="125"/>
      <c r="V54" s="90"/>
      <c r="W54" s="90"/>
      <c r="X54" s="117"/>
      <c r="Y54" s="170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71"/>
    </row>
    <row r="55" spans="2:39" ht="15.75" thickBot="1" x14ac:dyDescent="0.3">
      <c r="B55" s="105" t="s">
        <v>67</v>
      </c>
      <c r="C55" s="106" t="s">
        <v>67</v>
      </c>
      <c r="D55" s="388"/>
      <c r="E55" s="100"/>
      <c r="F55" s="101"/>
      <c r="G55" s="101"/>
      <c r="H55" s="101"/>
      <c r="I55" s="101"/>
      <c r="J55" s="95"/>
      <c r="K55" s="100"/>
      <c r="L55" s="101"/>
      <c r="M55" s="95"/>
      <c r="N55" s="108"/>
      <c r="O55" s="109"/>
      <c r="P55" s="109"/>
      <c r="Q55" s="109"/>
      <c r="R55" s="109"/>
      <c r="S55" s="109"/>
      <c r="T55" s="109"/>
      <c r="U55" s="126"/>
      <c r="V55" s="109"/>
      <c r="W55" s="109"/>
      <c r="X55" s="118"/>
      <c r="Y55" s="172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73"/>
    </row>
  </sheetData>
  <mergeCells count="29">
    <mergeCell ref="Y18:AM18"/>
    <mergeCell ref="Y24:AM24"/>
    <mergeCell ref="Y31:AM31"/>
    <mergeCell ref="Y11:AM11"/>
    <mergeCell ref="N11:X11"/>
    <mergeCell ref="N18:X18"/>
    <mergeCell ref="N24:X24"/>
    <mergeCell ref="N31:X31"/>
    <mergeCell ref="N38:X38"/>
    <mergeCell ref="N47:X47"/>
    <mergeCell ref="K38:M38"/>
    <mergeCell ref="K24:M24"/>
    <mergeCell ref="K11:M11"/>
    <mergeCell ref="K31:M31"/>
    <mergeCell ref="B12:B17"/>
    <mergeCell ref="B11:C11"/>
    <mergeCell ref="B47:C47"/>
    <mergeCell ref="E47:J47"/>
    <mergeCell ref="K47:M47"/>
    <mergeCell ref="K18:M18"/>
    <mergeCell ref="E38:J38"/>
    <mergeCell ref="B18:C18"/>
    <mergeCell ref="B24:C24"/>
    <mergeCell ref="B31:C31"/>
    <mergeCell ref="B38:C38"/>
    <mergeCell ref="E18:J18"/>
    <mergeCell ref="E24:J24"/>
    <mergeCell ref="E11:J11"/>
    <mergeCell ref="E31:J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2:Z52"/>
  <sheetViews>
    <sheetView showGridLines="0" topLeftCell="A16" workbookViewId="0">
      <selection activeCell="E43" sqref="E43"/>
    </sheetView>
  </sheetViews>
  <sheetFormatPr defaultColWidth="8.85546875" defaultRowHeight="15" x14ac:dyDescent="0.25"/>
  <cols>
    <col min="1" max="1" width="2.85546875" customWidth="1"/>
    <col min="2" max="2" width="11.7109375" customWidth="1"/>
    <col min="3" max="3" width="20.28515625" customWidth="1"/>
    <col min="4" max="4" width="7.7109375" customWidth="1"/>
    <col min="5" max="26" width="5.42578125" customWidth="1"/>
    <col min="27" max="27" width="4.7109375" customWidth="1"/>
  </cols>
  <sheetData>
    <row r="2" spans="2:26" x14ac:dyDescent="0.25">
      <c r="B2" s="135"/>
      <c r="C2" s="135"/>
      <c r="D2" s="135"/>
      <c r="E2" s="621">
        <v>2018</v>
      </c>
      <c r="F2" s="622"/>
      <c r="G2" s="622"/>
      <c r="H2" s="623"/>
      <c r="I2" s="618">
        <v>2019</v>
      </c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>
        <v>2020</v>
      </c>
      <c r="V2" s="618"/>
      <c r="W2" s="618"/>
      <c r="X2" s="618"/>
      <c r="Y2" s="618"/>
      <c r="Z2" s="618"/>
    </row>
    <row r="3" spans="2:26" x14ac:dyDescent="0.25">
      <c r="B3" s="618" t="s">
        <v>1</v>
      </c>
      <c r="C3" s="618" t="s">
        <v>726</v>
      </c>
      <c r="D3" s="618" t="s">
        <v>388</v>
      </c>
      <c r="E3" s="160">
        <v>43344</v>
      </c>
      <c r="F3" s="160">
        <v>43374</v>
      </c>
      <c r="G3" s="160">
        <v>43405</v>
      </c>
      <c r="H3" s="160">
        <v>43435</v>
      </c>
      <c r="I3" s="160">
        <v>43466</v>
      </c>
      <c r="J3" s="160">
        <v>43497</v>
      </c>
      <c r="K3" s="160">
        <v>43525</v>
      </c>
      <c r="L3" s="160">
        <v>43556</v>
      </c>
      <c r="M3" s="160">
        <v>43586</v>
      </c>
      <c r="N3" s="160">
        <v>43617</v>
      </c>
      <c r="O3" s="160">
        <v>43647</v>
      </c>
      <c r="P3" s="161">
        <v>43678</v>
      </c>
      <c r="Q3" s="160">
        <v>43709</v>
      </c>
      <c r="R3" s="160">
        <v>43739</v>
      </c>
      <c r="S3" s="162">
        <v>43770</v>
      </c>
      <c r="T3" s="160">
        <v>43800</v>
      </c>
      <c r="U3" s="160">
        <v>43831</v>
      </c>
      <c r="V3" s="160">
        <v>43862</v>
      </c>
      <c r="W3" s="160">
        <v>43891</v>
      </c>
      <c r="X3" s="160">
        <v>43922</v>
      </c>
      <c r="Y3" s="160">
        <v>43952</v>
      </c>
      <c r="Z3" s="160">
        <v>43983</v>
      </c>
    </row>
    <row r="4" spans="2:26" x14ac:dyDescent="0.25">
      <c r="B4" s="618"/>
      <c r="C4" s="618"/>
      <c r="D4" s="618"/>
      <c r="E4" s="165">
        <v>1</v>
      </c>
      <c r="F4" s="165">
        <v>2</v>
      </c>
      <c r="G4" s="165">
        <v>3</v>
      </c>
      <c r="H4" s="147">
        <v>4</v>
      </c>
      <c r="I4" s="147">
        <v>5</v>
      </c>
      <c r="J4" s="147">
        <v>6</v>
      </c>
      <c r="K4" s="147">
        <v>7</v>
      </c>
      <c r="L4" s="147">
        <v>8</v>
      </c>
      <c r="M4" s="147">
        <v>9</v>
      </c>
      <c r="N4" s="147">
        <v>10</v>
      </c>
      <c r="O4" s="147">
        <v>11</v>
      </c>
      <c r="P4" s="148">
        <v>12</v>
      </c>
      <c r="Q4" s="147">
        <v>13</v>
      </c>
      <c r="R4" s="147">
        <v>14</v>
      </c>
      <c r="S4" s="149">
        <v>15</v>
      </c>
      <c r="T4" s="147">
        <v>16</v>
      </c>
      <c r="U4" s="147">
        <v>17</v>
      </c>
      <c r="V4" s="147">
        <v>18</v>
      </c>
      <c r="W4" s="147">
        <v>19</v>
      </c>
      <c r="X4" s="147">
        <v>20</v>
      </c>
      <c r="Y4" s="147">
        <v>21</v>
      </c>
      <c r="Z4" s="147">
        <v>22</v>
      </c>
    </row>
    <row r="5" spans="2:26" x14ac:dyDescent="0.25">
      <c r="B5" s="136"/>
      <c r="C5" s="136"/>
      <c r="D5" s="136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6"/>
    </row>
    <row r="6" spans="2:26" x14ac:dyDescent="0.25">
      <c r="B6" s="624" t="s">
        <v>5</v>
      </c>
      <c r="C6" s="625" t="s">
        <v>727</v>
      </c>
      <c r="D6" s="624">
        <v>28</v>
      </c>
      <c r="E6" s="137"/>
      <c r="F6" s="150"/>
      <c r="G6" s="138">
        <v>9</v>
      </c>
      <c r="H6" s="138">
        <v>8</v>
      </c>
      <c r="I6" s="138">
        <v>3</v>
      </c>
      <c r="J6" s="138">
        <v>1</v>
      </c>
      <c r="K6" s="138">
        <v>1</v>
      </c>
      <c r="L6" s="138">
        <v>2</v>
      </c>
      <c r="M6" s="139">
        <v>2</v>
      </c>
      <c r="N6" s="139">
        <v>1</v>
      </c>
      <c r="O6" s="139">
        <v>0</v>
      </c>
      <c r="P6" s="139">
        <v>1</v>
      </c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spans="2:26" x14ac:dyDescent="0.25">
      <c r="B7" s="624"/>
      <c r="C7" s="625"/>
      <c r="D7" s="624"/>
      <c r="E7" s="137"/>
      <c r="F7" s="151"/>
      <c r="G7" s="140">
        <v>0.32142857142857145</v>
      </c>
      <c r="H7" s="140">
        <v>0.60714285714285721</v>
      </c>
      <c r="I7" s="140">
        <v>0.7142857142857143</v>
      </c>
      <c r="J7" s="140">
        <v>0.75</v>
      </c>
      <c r="K7" s="140">
        <v>0.7857142857142857</v>
      </c>
      <c r="L7" s="140">
        <v>0.8571428571428571</v>
      </c>
      <c r="M7" s="141">
        <v>0.92857142857142849</v>
      </c>
      <c r="N7" s="141">
        <v>0.96428571428571419</v>
      </c>
      <c r="O7" s="141">
        <v>0.96428571428571419</v>
      </c>
      <c r="P7" s="141">
        <v>0.99999999999999989</v>
      </c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 spans="2:26" x14ac:dyDescent="0.25">
      <c r="B8" s="152"/>
      <c r="C8" s="136"/>
      <c r="D8" s="136"/>
      <c r="E8" s="137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2:26" x14ac:dyDescent="0.25">
      <c r="B9" s="626" t="s">
        <v>5</v>
      </c>
      <c r="C9" s="625" t="s">
        <v>728</v>
      </c>
      <c r="D9" s="624">
        <v>7</v>
      </c>
      <c r="E9" s="137"/>
      <c r="F9" s="150"/>
      <c r="G9" s="138">
        <v>1</v>
      </c>
      <c r="H9" s="138">
        <v>2</v>
      </c>
      <c r="I9" s="138">
        <v>2</v>
      </c>
      <c r="J9" s="138">
        <v>0</v>
      </c>
      <c r="K9" s="138">
        <v>1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1</v>
      </c>
      <c r="W9" s="136"/>
      <c r="X9" s="136"/>
      <c r="Y9" s="136"/>
      <c r="Z9" s="136"/>
    </row>
    <row r="10" spans="2:26" x14ac:dyDescent="0.25">
      <c r="B10" s="627"/>
      <c r="C10" s="625"/>
      <c r="D10" s="624"/>
      <c r="E10" s="137"/>
      <c r="F10" s="151"/>
      <c r="G10" s="140">
        <v>0.14285714285714285</v>
      </c>
      <c r="H10" s="140">
        <v>0.42857142857142855</v>
      </c>
      <c r="I10" s="140">
        <v>0.71428571428571419</v>
      </c>
      <c r="J10" s="140">
        <v>0.71428571428571419</v>
      </c>
      <c r="K10" s="140">
        <v>0.85714285714285698</v>
      </c>
      <c r="L10" s="141">
        <v>0.85714285714285698</v>
      </c>
      <c r="M10" s="141">
        <v>0.85714285714285698</v>
      </c>
      <c r="N10" s="141">
        <v>0.85714285714285698</v>
      </c>
      <c r="O10" s="141">
        <v>0.85714285714285698</v>
      </c>
      <c r="P10" s="141">
        <v>0.85714285714285698</v>
      </c>
      <c r="Q10" s="141">
        <v>0.85714285714285698</v>
      </c>
      <c r="R10" s="141">
        <v>0.85714285714285698</v>
      </c>
      <c r="S10" s="141">
        <v>0.85714285714285698</v>
      </c>
      <c r="T10" s="141">
        <v>0.85714285714285698</v>
      </c>
      <c r="U10" s="141">
        <v>0.85714285714285698</v>
      </c>
      <c r="V10" s="141">
        <v>0.99999999999999978</v>
      </c>
      <c r="W10" s="136"/>
      <c r="X10" s="136"/>
      <c r="Y10" s="136"/>
      <c r="Z10" s="136"/>
    </row>
    <row r="11" spans="2:26" x14ac:dyDescent="0.25">
      <c r="B11" s="152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2:26" x14ac:dyDescent="0.25">
      <c r="B12" s="619" t="s">
        <v>5</v>
      </c>
      <c r="C12" s="619" t="s">
        <v>729</v>
      </c>
      <c r="D12" s="620">
        <v>32</v>
      </c>
      <c r="E12" s="136"/>
      <c r="F12" s="136"/>
      <c r="G12" s="136"/>
      <c r="H12" s="150"/>
      <c r="I12" s="142">
        <v>17</v>
      </c>
      <c r="J12" s="142">
        <v>8</v>
      </c>
      <c r="K12" s="142">
        <v>3</v>
      </c>
      <c r="L12" s="143">
        <v>0</v>
      </c>
      <c r="M12" s="143">
        <v>1</v>
      </c>
      <c r="N12" s="143">
        <v>0</v>
      </c>
      <c r="O12" s="143">
        <v>0</v>
      </c>
      <c r="P12" s="143">
        <v>1</v>
      </c>
      <c r="Q12" s="143">
        <v>0</v>
      </c>
      <c r="R12" s="143">
        <v>1</v>
      </c>
      <c r="S12" s="143">
        <v>0</v>
      </c>
      <c r="T12" s="143">
        <v>1</v>
      </c>
      <c r="U12" s="136"/>
      <c r="V12" s="136"/>
      <c r="W12" s="136"/>
      <c r="X12" s="136"/>
      <c r="Y12" s="136"/>
      <c r="Z12" s="136"/>
    </row>
    <row r="13" spans="2:26" x14ac:dyDescent="0.25">
      <c r="B13" s="619"/>
      <c r="C13" s="619"/>
      <c r="D13" s="620"/>
      <c r="E13" s="136"/>
      <c r="F13" s="136"/>
      <c r="G13" s="136"/>
      <c r="H13" s="151"/>
      <c r="I13" s="144">
        <v>0.53125</v>
      </c>
      <c r="J13" s="144">
        <v>0.78125</v>
      </c>
      <c r="K13" s="144">
        <v>0.875</v>
      </c>
      <c r="L13" s="156">
        <v>0.875</v>
      </c>
      <c r="M13" s="156">
        <v>0.90625</v>
      </c>
      <c r="N13" s="156">
        <v>0.90625</v>
      </c>
      <c r="O13" s="156">
        <v>0.90625</v>
      </c>
      <c r="P13" s="156">
        <v>0.9375</v>
      </c>
      <c r="Q13" s="156">
        <v>0.9375</v>
      </c>
      <c r="R13" s="156">
        <v>0.96875</v>
      </c>
      <c r="S13" s="156">
        <v>0.96875</v>
      </c>
      <c r="T13" s="156">
        <v>1</v>
      </c>
      <c r="U13" s="136"/>
      <c r="V13" s="136"/>
      <c r="W13" s="136"/>
      <c r="X13" s="136"/>
      <c r="Y13" s="136"/>
      <c r="Z13" s="136"/>
    </row>
    <row r="14" spans="2:26" x14ac:dyDescent="0.25">
      <c r="B14" s="152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66"/>
      <c r="X14" s="167"/>
      <c r="Y14" s="136"/>
      <c r="Z14" s="136"/>
    </row>
    <row r="15" spans="2:26" x14ac:dyDescent="0.25">
      <c r="B15" s="619" t="s">
        <v>5</v>
      </c>
      <c r="C15" s="619" t="s">
        <v>730</v>
      </c>
      <c r="D15" s="620">
        <v>22</v>
      </c>
      <c r="E15" s="136"/>
      <c r="F15" s="136"/>
      <c r="G15" s="136"/>
      <c r="H15" s="150"/>
      <c r="I15" s="158">
        <v>8</v>
      </c>
      <c r="J15" s="159">
        <v>3</v>
      </c>
      <c r="K15" s="159">
        <v>1</v>
      </c>
      <c r="L15" s="159">
        <v>0</v>
      </c>
      <c r="M15" s="159">
        <v>0</v>
      </c>
      <c r="N15" s="159">
        <v>1</v>
      </c>
      <c r="O15" s="159">
        <v>2</v>
      </c>
      <c r="P15" s="159">
        <v>2</v>
      </c>
      <c r="Q15" s="159">
        <v>2</v>
      </c>
      <c r="R15" s="155">
        <v>0</v>
      </c>
      <c r="S15" s="155">
        <v>0</v>
      </c>
      <c r="T15" s="155">
        <v>1</v>
      </c>
      <c r="U15" s="155">
        <v>0</v>
      </c>
      <c r="V15" s="155">
        <v>0</v>
      </c>
      <c r="W15" s="155">
        <v>0</v>
      </c>
      <c r="X15" s="157">
        <v>2</v>
      </c>
      <c r="Y15" s="136"/>
      <c r="Z15" s="136"/>
    </row>
    <row r="16" spans="2:26" x14ac:dyDescent="0.25">
      <c r="B16" s="619"/>
      <c r="C16" s="619"/>
      <c r="D16" s="620"/>
      <c r="E16" s="136"/>
      <c r="F16" s="136"/>
      <c r="G16" s="136"/>
      <c r="H16" s="151"/>
      <c r="I16" s="144">
        <v>0.36363636363636365</v>
      </c>
      <c r="J16" s="144">
        <v>0.5</v>
      </c>
      <c r="K16" s="144">
        <v>0.54545454545454541</v>
      </c>
      <c r="L16" s="144">
        <v>0.54545454545454541</v>
      </c>
      <c r="M16" s="144">
        <v>0.54545454545454541</v>
      </c>
      <c r="N16" s="144">
        <v>0.59090909090909083</v>
      </c>
      <c r="O16" s="144">
        <v>0.68181818181818177</v>
      </c>
      <c r="P16" s="144">
        <v>0.77272727272727271</v>
      </c>
      <c r="Q16" s="144">
        <v>0.86363636363636365</v>
      </c>
      <c r="R16" s="156">
        <v>0.86363636363636365</v>
      </c>
      <c r="S16" s="156">
        <v>0.86363636363636365</v>
      </c>
      <c r="T16" s="156">
        <v>0.90909090909090906</v>
      </c>
      <c r="U16" s="156">
        <v>0.90909090909090906</v>
      </c>
      <c r="V16" s="156">
        <v>0.90909090909090906</v>
      </c>
      <c r="W16" s="156">
        <v>0.90909090909090906</v>
      </c>
      <c r="X16" s="156">
        <v>1</v>
      </c>
      <c r="Y16" s="136"/>
      <c r="Z16" s="136"/>
    </row>
    <row r="17" spans="2:26" x14ac:dyDescent="0.25">
      <c r="B17" s="152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2:26" x14ac:dyDescent="0.25">
      <c r="B18" s="577" t="s">
        <v>5</v>
      </c>
      <c r="C18" s="577" t="s">
        <v>731</v>
      </c>
      <c r="D18" s="578">
        <v>15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50"/>
      <c r="O18" s="145">
        <v>2</v>
      </c>
      <c r="P18" s="145">
        <v>6</v>
      </c>
      <c r="Q18" s="145">
        <v>3</v>
      </c>
      <c r="R18" s="145">
        <v>0</v>
      </c>
      <c r="S18" s="145">
        <v>1</v>
      </c>
      <c r="T18" s="163">
        <v>0</v>
      </c>
      <c r="U18" s="163">
        <v>0</v>
      </c>
      <c r="V18" s="163">
        <v>2</v>
      </c>
      <c r="W18" s="163">
        <v>0</v>
      </c>
      <c r="X18" s="163">
        <v>0</v>
      </c>
      <c r="Y18" s="163">
        <v>1</v>
      </c>
      <c r="Z18" s="136"/>
    </row>
    <row r="19" spans="2:26" x14ac:dyDescent="0.25">
      <c r="B19" s="577"/>
      <c r="C19" s="577"/>
      <c r="D19" s="578"/>
      <c r="E19" s="136"/>
      <c r="F19" s="136"/>
      <c r="G19" s="136"/>
      <c r="H19" s="136"/>
      <c r="I19" s="136"/>
      <c r="J19" s="136"/>
      <c r="K19" s="136"/>
      <c r="L19" s="136"/>
      <c r="M19" s="136"/>
      <c r="N19" s="151"/>
      <c r="O19" s="146">
        <v>0.13333333333333333</v>
      </c>
      <c r="P19" s="146">
        <v>0.53333333333333333</v>
      </c>
      <c r="Q19" s="146">
        <v>0.73333333333333339</v>
      </c>
      <c r="R19" s="146">
        <v>0.73333333333333339</v>
      </c>
      <c r="S19" s="146">
        <v>0.8</v>
      </c>
      <c r="T19" s="164">
        <v>0.8</v>
      </c>
      <c r="U19" s="164">
        <v>0.8</v>
      </c>
      <c r="V19" s="164">
        <v>0.93333333333333335</v>
      </c>
      <c r="W19" s="164">
        <v>0.93333333333333335</v>
      </c>
      <c r="X19" s="164">
        <v>0.93333333333333335</v>
      </c>
      <c r="Y19" s="164">
        <v>1</v>
      </c>
      <c r="Z19" s="136"/>
    </row>
    <row r="20" spans="2:26" x14ac:dyDescent="0.25">
      <c r="B20" s="137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2:26" x14ac:dyDescent="0.25">
      <c r="B21" s="577" t="s">
        <v>5</v>
      </c>
      <c r="C21" s="577" t="s">
        <v>732</v>
      </c>
      <c r="D21" s="578">
        <v>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50"/>
      <c r="O21" s="145">
        <v>2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1</v>
      </c>
      <c r="X21" s="145">
        <v>0</v>
      </c>
      <c r="Y21" s="145">
        <v>4</v>
      </c>
      <c r="Z21" s="136"/>
    </row>
    <row r="22" spans="2:26" x14ac:dyDescent="0.25">
      <c r="B22" s="577"/>
      <c r="C22" s="577"/>
      <c r="D22" s="578"/>
      <c r="E22" s="136"/>
      <c r="F22" s="136"/>
      <c r="G22" s="136"/>
      <c r="H22" s="136"/>
      <c r="I22" s="136"/>
      <c r="J22" s="136"/>
      <c r="K22" s="136"/>
      <c r="L22" s="136"/>
      <c r="M22" s="136"/>
      <c r="N22" s="151"/>
      <c r="O22" s="146">
        <v>0.2857142857142857</v>
      </c>
      <c r="P22" s="146">
        <v>0.2857142857142857</v>
      </c>
      <c r="Q22" s="146">
        <v>0.2857142857142857</v>
      </c>
      <c r="R22" s="146">
        <v>0.2857142857142857</v>
      </c>
      <c r="S22" s="146">
        <v>0.2857142857142857</v>
      </c>
      <c r="T22" s="146">
        <v>0.2857142857142857</v>
      </c>
      <c r="U22" s="146">
        <v>0.2857142857142857</v>
      </c>
      <c r="V22" s="146">
        <v>0.2857142857142857</v>
      </c>
      <c r="W22" s="146">
        <v>0.42857142857142855</v>
      </c>
      <c r="X22" s="146">
        <v>0.42857142857142855</v>
      </c>
      <c r="Y22" s="146">
        <v>1</v>
      </c>
      <c r="Z22" s="136"/>
    </row>
    <row r="23" spans="2:26" x14ac:dyDescent="0.25">
      <c r="B23" s="137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2:26" x14ac:dyDescent="0.25">
      <c r="B24" s="595" t="s">
        <v>50</v>
      </c>
      <c r="C24" s="596" t="s">
        <v>733</v>
      </c>
      <c r="D24" s="595">
        <v>15</v>
      </c>
      <c r="E24" s="136"/>
      <c r="F24" s="136"/>
      <c r="G24" s="136"/>
      <c r="H24" s="136"/>
      <c r="I24" s="136"/>
      <c r="J24" s="136"/>
      <c r="K24" s="153"/>
      <c r="L24" s="597">
        <v>6</v>
      </c>
      <c r="M24" s="598"/>
      <c r="N24" s="598"/>
      <c r="O24" s="599"/>
      <c r="P24" s="582">
        <v>9</v>
      </c>
      <c r="Q24" s="583"/>
      <c r="R24" s="583"/>
      <c r="S24" s="583"/>
      <c r="T24" s="583"/>
      <c r="U24" s="584"/>
      <c r="V24" s="136"/>
      <c r="W24" s="136"/>
      <c r="X24" s="136"/>
      <c r="Y24" s="136"/>
      <c r="Z24" s="136"/>
    </row>
    <row r="25" spans="2:26" x14ac:dyDescent="0.25">
      <c r="B25" s="595"/>
      <c r="C25" s="596"/>
      <c r="D25" s="595"/>
      <c r="E25" s="136"/>
      <c r="F25" s="136"/>
      <c r="G25" s="136"/>
      <c r="H25" s="136"/>
      <c r="I25" s="136"/>
      <c r="J25" s="136"/>
      <c r="K25" s="154"/>
      <c r="L25" s="585">
        <v>0.4</v>
      </c>
      <c r="M25" s="586"/>
      <c r="N25" s="586"/>
      <c r="O25" s="587"/>
      <c r="P25" s="588">
        <v>1</v>
      </c>
      <c r="Q25" s="589"/>
      <c r="R25" s="589"/>
      <c r="S25" s="589"/>
      <c r="T25" s="589"/>
      <c r="U25" s="590"/>
      <c r="V25" s="136"/>
      <c r="W25" s="136"/>
      <c r="X25" s="136"/>
      <c r="Y25" s="136"/>
      <c r="Z25" s="136"/>
    </row>
    <row r="26" spans="2:26" x14ac:dyDescent="0.25">
      <c r="B26" s="137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spans="2:26" x14ac:dyDescent="0.25">
      <c r="B27" s="595" t="s">
        <v>50</v>
      </c>
      <c r="C27" s="596" t="s">
        <v>739</v>
      </c>
      <c r="D27" s="595" t="s">
        <v>67</v>
      </c>
      <c r="E27" s="136"/>
      <c r="F27" s="136"/>
      <c r="G27" s="136"/>
      <c r="H27" s="136"/>
      <c r="I27" s="136"/>
      <c r="J27" s="136"/>
      <c r="K27" s="153"/>
      <c r="L27" s="597">
        <v>6</v>
      </c>
      <c r="M27" s="598"/>
      <c r="N27" s="598"/>
      <c r="O27" s="599"/>
      <c r="P27" s="582">
        <v>9</v>
      </c>
      <c r="Q27" s="583"/>
      <c r="R27" s="583"/>
      <c r="S27" s="583"/>
      <c r="T27" s="583"/>
      <c r="U27" s="584"/>
      <c r="V27" s="136"/>
      <c r="W27" s="136"/>
      <c r="X27" s="136"/>
      <c r="Y27" s="136"/>
      <c r="Z27" s="136"/>
    </row>
    <row r="28" spans="2:26" x14ac:dyDescent="0.25">
      <c r="B28" s="595"/>
      <c r="C28" s="596"/>
      <c r="D28" s="595"/>
      <c r="E28" s="136"/>
      <c r="F28" s="136"/>
      <c r="G28" s="136"/>
      <c r="H28" s="136"/>
      <c r="I28" s="136"/>
      <c r="J28" s="136"/>
      <c r="K28" s="154"/>
      <c r="L28" s="585">
        <v>0.4</v>
      </c>
      <c r="M28" s="586"/>
      <c r="N28" s="586"/>
      <c r="O28" s="587"/>
      <c r="P28" s="588">
        <v>1</v>
      </c>
      <c r="Q28" s="589"/>
      <c r="R28" s="589"/>
      <c r="S28" s="589"/>
      <c r="T28" s="589"/>
      <c r="U28" s="590"/>
      <c r="V28" s="136"/>
      <c r="W28" s="136"/>
      <c r="X28" s="136"/>
      <c r="Y28" s="136"/>
      <c r="Z28" s="136"/>
    </row>
    <row r="29" spans="2:26" x14ac:dyDescent="0.25">
      <c r="B29" s="137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spans="2:26" x14ac:dyDescent="0.25">
      <c r="B30" s="591" t="s">
        <v>50</v>
      </c>
      <c r="C30" s="593" t="s">
        <v>734</v>
      </c>
      <c r="D30" s="591">
        <v>14</v>
      </c>
      <c r="E30" s="136"/>
      <c r="F30" s="136"/>
      <c r="G30" s="136"/>
      <c r="H30" s="136"/>
      <c r="I30" s="150"/>
      <c r="J30" s="609">
        <v>11</v>
      </c>
      <c r="K30" s="610"/>
      <c r="L30" s="610"/>
      <c r="M30" s="611"/>
      <c r="N30" s="579">
        <v>3</v>
      </c>
      <c r="O30" s="580"/>
      <c r="P30" s="580"/>
      <c r="Q30" s="580"/>
      <c r="R30" s="580"/>
      <c r="S30" s="581"/>
      <c r="T30" s="136"/>
      <c r="U30" s="136"/>
      <c r="V30" s="136"/>
      <c r="W30" s="136"/>
      <c r="X30" s="136"/>
      <c r="Y30" s="136"/>
      <c r="Z30" s="136"/>
    </row>
    <row r="31" spans="2:26" x14ac:dyDescent="0.25">
      <c r="B31" s="592"/>
      <c r="C31" s="594"/>
      <c r="D31" s="592"/>
      <c r="E31" s="136"/>
      <c r="F31" s="136"/>
      <c r="G31" s="136"/>
      <c r="H31" s="136"/>
      <c r="I31" s="151"/>
      <c r="J31" s="612">
        <v>0.7857142857142857</v>
      </c>
      <c r="K31" s="613"/>
      <c r="L31" s="613"/>
      <c r="M31" s="614"/>
      <c r="N31" s="615">
        <v>1</v>
      </c>
      <c r="O31" s="616"/>
      <c r="P31" s="616"/>
      <c r="Q31" s="616"/>
      <c r="R31" s="616"/>
      <c r="S31" s="617"/>
      <c r="T31" s="136"/>
      <c r="U31" s="136"/>
      <c r="V31" s="136"/>
      <c r="W31" s="136"/>
      <c r="X31" s="136"/>
      <c r="Y31" s="136"/>
      <c r="Z31" s="136"/>
    </row>
    <row r="32" spans="2:26" x14ac:dyDescent="0.25">
      <c r="B32" s="137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spans="2:26" x14ac:dyDescent="0.25">
      <c r="B33" s="591" t="s">
        <v>50</v>
      </c>
      <c r="C33" s="593" t="s">
        <v>738</v>
      </c>
      <c r="D33" s="591" t="s">
        <v>67</v>
      </c>
      <c r="E33" s="136"/>
      <c r="F33" s="136"/>
      <c r="G33" s="136"/>
      <c r="H33" s="136"/>
      <c r="I33" s="150"/>
      <c r="J33" s="609">
        <v>11</v>
      </c>
      <c r="K33" s="610"/>
      <c r="L33" s="610"/>
      <c r="M33" s="611"/>
      <c r="N33" s="579">
        <v>3</v>
      </c>
      <c r="O33" s="580"/>
      <c r="P33" s="580"/>
      <c r="Q33" s="580"/>
      <c r="R33" s="580"/>
      <c r="S33" s="581"/>
      <c r="T33" s="136"/>
      <c r="U33" s="136"/>
      <c r="V33" s="136"/>
      <c r="W33" s="136"/>
      <c r="X33" s="136"/>
      <c r="Y33" s="136"/>
      <c r="Z33" s="136"/>
    </row>
    <row r="34" spans="2:26" x14ac:dyDescent="0.25">
      <c r="B34" s="592"/>
      <c r="C34" s="594"/>
      <c r="D34" s="592"/>
      <c r="E34" s="136"/>
      <c r="F34" s="136"/>
      <c r="G34" s="136"/>
      <c r="H34" s="136"/>
      <c r="I34" s="151"/>
      <c r="J34" s="612">
        <v>0.7857142857142857</v>
      </c>
      <c r="K34" s="613"/>
      <c r="L34" s="613"/>
      <c r="M34" s="614"/>
      <c r="N34" s="615">
        <v>1</v>
      </c>
      <c r="O34" s="616"/>
      <c r="P34" s="616"/>
      <c r="Q34" s="616"/>
      <c r="R34" s="616"/>
      <c r="S34" s="617"/>
      <c r="T34" s="136"/>
      <c r="U34" s="136"/>
      <c r="V34" s="136"/>
      <c r="W34" s="136"/>
      <c r="X34" s="136"/>
      <c r="Y34" s="136"/>
      <c r="Z34" s="136"/>
    </row>
    <row r="35" spans="2:26" x14ac:dyDescent="0.25">
      <c r="B35" s="137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spans="2:26" x14ac:dyDescent="0.25">
      <c r="B36" s="628" t="s">
        <v>50</v>
      </c>
      <c r="C36" s="630" t="s">
        <v>736</v>
      </c>
      <c r="D36" s="628">
        <v>5</v>
      </c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spans="2:26" x14ac:dyDescent="0.25">
      <c r="B37" s="629"/>
      <c r="C37" s="631"/>
      <c r="D37" s="629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spans="2:26" x14ac:dyDescent="0.25">
      <c r="B38" s="137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spans="2:26" x14ac:dyDescent="0.25">
      <c r="B39" s="628" t="s">
        <v>50</v>
      </c>
      <c r="C39" s="630" t="s">
        <v>741</v>
      </c>
      <c r="D39" s="628" t="s">
        <v>67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2:26" x14ac:dyDescent="0.25">
      <c r="B40" s="629"/>
      <c r="C40" s="631"/>
      <c r="D40" s="629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2:26" x14ac:dyDescent="0.25">
      <c r="B41" s="137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spans="2:26" x14ac:dyDescent="0.25">
      <c r="B42" s="572" t="s">
        <v>50</v>
      </c>
      <c r="C42" s="570" t="s">
        <v>735</v>
      </c>
      <c r="D42" s="572">
        <v>7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50"/>
      <c r="O42" s="603">
        <v>7</v>
      </c>
      <c r="P42" s="604"/>
      <c r="Q42" s="604"/>
      <c r="R42" s="605"/>
      <c r="S42" s="136"/>
      <c r="T42" s="136"/>
      <c r="U42" s="136"/>
      <c r="V42" s="136"/>
      <c r="W42" s="136"/>
      <c r="X42" s="136"/>
      <c r="Y42" s="136"/>
      <c r="Z42" s="136"/>
    </row>
    <row r="43" spans="2:26" x14ac:dyDescent="0.25">
      <c r="B43" s="573"/>
      <c r="C43" s="571"/>
      <c r="D43" s="573"/>
      <c r="E43" s="136"/>
      <c r="F43" s="136"/>
      <c r="G43" s="136"/>
      <c r="H43" s="136"/>
      <c r="I43" s="136"/>
      <c r="J43" s="136"/>
      <c r="K43" s="136"/>
      <c r="L43" s="136"/>
      <c r="M43" s="136"/>
      <c r="N43" s="151"/>
      <c r="O43" s="574">
        <v>1</v>
      </c>
      <c r="P43" s="575"/>
      <c r="Q43" s="575"/>
      <c r="R43" s="576"/>
      <c r="S43" s="136"/>
      <c r="T43" s="136"/>
      <c r="U43" s="136"/>
      <c r="V43" s="136"/>
      <c r="W43" s="136"/>
      <c r="X43" s="136"/>
      <c r="Y43" s="136"/>
      <c r="Z43" s="136"/>
    </row>
    <row r="44" spans="2:26" x14ac:dyDescent="0.25">
      <c r="B44" s="137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2:26" x14ac:dyDescent="0.25">
      <c r="B45" s="572" t="s">
        <v>50</v>
      </c>
      <c r="C45" s="570" t="s">
        <v>740</v>
      </c>
      <c r="D45" s="572" t="s">
        <v>67</v>
      </c>
      <c r="E45" s="136"/>
      <c r="F45" s="136"/>
      <c r="G45" s="136"/>
      <c r="H45" s="136"/>
      <c r="I45" s="136"/>
      <c r="J45" s="136"/>
      <c r="K45" s="136"/>
      <c r="L45" s="136"/>
      <c r="M45" s="136"/>
      <c r="N45" s="150"/>
      <c r="O45" s="603">
        <v>7</v>
      </c>
      <c r="P45" s="604"/>
      <c r="Q45" s="604"/>
      <c r="R45" s="605"/>
      <c r="S45" s="136"/>
      <c r="T45" s="136"/>
      <c r="U45" s="136"/>
      <c r="V45" s="136"/>
      <c r="W45" s="136"/>
      <c r="X45" s="136"/>
      <c r="Y45" s="136"/>
      <c r="Z45" s="136"/>
    </row>
    <row r="46" spans="2:26" x14ac:dyDescent="0.25">
      <c r="B46" s="573"/>
      <c r="C46" s="571"/>
      <c r="D46" s="573"/>
      <c r="E46" s="136"/>
      <c r="F46" s="136"/>
      <c r="G46" s="136"/>
      <c r="H46" s="136"/>
      <c r="I46" s="136"/>
      <c r="J46" s="136"/>
      <c r="K46" s="136"/>
      <c r="L46" s="136"/>
      <c r="M46" s="136"/>
      <c r="N46" s="151"/>
      <c r="O46" s="574">
        <v>1</v>
      </c>
      <c r="P46" s="575"/>
      <c r="Q46" s="575"/>
      <c r="R46" s="576"/>
      <c r="S46" s="136"/>
      <c r="T46" s="136"/>
      <c r="U46" s="136"/>
      <c r="V46" s="136"/>
      <c r="W46" s="136"/>
      <c r="X46" s="136"/>
      <c r="Y46" s="136"/>
      <c r="Z46" s="136"/>
    </row>
    <row r="47" spans="2:26" x14ac:dyDescent="0.25">
      <c r="B47" s="137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spans="2:26" x14ac:dyDescent="0.25">
      <c r="B48" s="572" t="s">
        <v>50</v>
      </c>
      <c r="C48" s="570" t="s">
        <v>731</v>
      </c>
      <c r="D48" s="572">
        <v>5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50"/>
      <c r="O48" s="603">
        <v>13</v>
      </c>
      <c r="P48" s="604"/>
      <c r="Q48" s="604"/>
      <c r="R48" s="605"/>
      <c r="S48" s="606">
        <v>16</v>
      </c>
      <c r="T48" s="607"/>
      <c r="U48" s="607"/>
      <c r="V48" s="607"/>
      <c r="W48" s="607"/>
      <c r="X48" s="608"/>
      <c r="Y48" s="136"/>
      <c r="Z48" s="136"/>
    </row>
    <row r="49" spans="2:26" x14ac:dyDescent="0.25">
      <c r="B49" s="573"/>
      <c r="C49" s="571"/>
      <c r="D49" s="573"/>
      <c r="E49" s="136"/>
      <c r="F49" s="136"/>
      <c r="G49" s="136"/>
      <c r="H49" s="136"/>
      <c r="I49" s="136"/>
      <c r="J49" s="136"/>
      <c r="K49" s="136"/>
      <c r="L49" s="136"/>
      <c r="M49" s="136"/>
      <c r="N49" s="151"/>
      <c r="O49" s="574">
        <v>0.41379310344827586</v>
      </c>
      <c r="P49" s="575"/>
      <c r="Q49" s="575"/>
      <c r="R49" s="576"/>
      <c r="S49" s="600">
        <v>1</v>
      </c>
      <c r="T49" s="601"/>
      <c r="U49" s="601"/>
      <c r="V49" s="601"/>
      <c r="W49" s="601"/>
      <c r="X49" s="602"/>
      <c r="Y49" s="136"/>
      <c r="Z49" s="136"/>
    </row>
    <row r="50" spans="2:26" x14ac:dyDescent="0.25">
      <c r="B50" s="137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spans="2:26" x14ac:dyDescent="0.25">
      <c r="B51" s="572" t="s">
        <v>50</v>
      </c>
      <c r="C51" s="570" t="s">
        <v>732</v>
      </c>
      <c r="D51" s="572">
        <v>5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50"/>
      <c r="O51" s="603">
        <v>13</v>
      </c>
      <c r="P51" s="604"/>
      <c r="Q51" s="604"/>
      <c r="R51" s="605"/>
      <c r="S51" s="606">
        <v>16</v>
      </c>
      <c r="T51" s="607"/>
      <c r="U51" s="607"/>
      <c r="V51" s="607"/>
      <c r="W51" s="607"/>
      <c r="X51" s="608"/>
      <c r="Y51" s="136"/>
      <c r="Z51" s="136"/>
    </row>
    <row r="52" spans="2:26" x14ac:dyDescent="0.25">
      <c r="B52" s="573"/>
      <c r="C52" s="571"/>
      <c r="D52" s="573"/>
      <c r="E52" s="136"/>
      <c r="F52" s="136"/>
      <c r="G52" s="136"/>
      <c r="H52" s="136"/>
      <c r="I52" s="136"/>
      <c r="J52" s="136"/>
      <c r="K52" s="136"/>
      <c r="L52" s="136"/>
      <c r="M52" s="136"/>
      <c r="N52" s="151"/>
      <c r="O52" s="574">
        <v>0.41379310344827586</v>
      </c>
      <c r="P52" s="575"/>
      <c r="Q52" s="575"/>
      <c r="R52" s="576"/>
      <c r="S52" s="600">
        <v>1</v>
      </c>
      <c r="T52" s="601"/>
      <c r="U52" s="601"/>
      <c r="V52" s="601"/>
      <c r="W52" s="601"/>
      <c r="X52" s="602"/>
      <c r="Y52" s="136"/>
      <c r="Z52" s="136"/>
    </row>
  </sheetData>
  <mergeCells count="82">
    <mergeCell ref="B39:B40"/>
    <mergeCell ref="C39:C40"/>
    <mergeCell ref="D39:D40"/>
    <mergeCell ref="B42:B43"/>
    <mergeCell ref="C42:C43"/>
    <mergeCell ref="D42:D43"/>
    <mergeCell ref="L27:O27"/>
    <mergeCell ref="P27:U27"/>
    <mergeCell ref="L28:O28"/>
    <mergeCell ref="P28:U28"/>
    <mergeCell ref="B36:B37"/>
    <mergeCell ref="C36:C37"/>
    <mergeCell ref="D36:D37"/>
    <mergeCell ref="J33:M33"/>
    <mergeCell ref="N33:S33"/>
    <mergeCell ref="J34:M34"/>
    <mergeCell ref="N34:S34"/>
    <mergeCell ref="B33:B34"/>
    <mergeCell ref="C33:C34"/>
    <mergeCell ref="D33:D34"/>
    <mergeCell ref="D24:D25"/>
    <mergeCell ref="B15:B16"/>
    <mergeCell ref="B27:B28"/>
    <mergeCell ref="C27:C28"/>
    <mergeCell ref="D27:D28"/>
    <mergeCell ref="C15:C16"/>
    <mergeCell ref="D15:D16"/>
    <mergeCell ref="B18:B19"/>
    <mergeCell ref="C18:C19"/>
    <mergeCell ref="D18:D19"/>
    <mergeCell ref="B45:B46"/>
    <mergeCell ref="U2:Z2"/>
    <mergeCell ref="B3:B4"/>
    <mergeCell ref="C3:C4"/>
    <mergeCell ref="D3:D4"/>
    <mergeCell ref="B12:B13"/>
    <mergeCell ref="C12:C13"/>
    <mergeCell ref="D12:D13"/>
    <mergeCell ref="E2:H2"/>
    <mergeCell ref="B6:B7"/>
    <mergeCell ref="C6:C7"/>
    <mergeCell ref="D6:D7"/>
    <mergeCell ref="I2:T2"/>
    <mergeCell ref="B9:B10"/>
    <mergeCell ref="C9:C10"/>
    <mergeCell ref="D9:D10"/>
    <mergeCell ref="O45:R45"/>
    <mergeCell ref="O46:R46"/>
    <mergeCell ref="J30:M30"/>
    <mergeCell ref="J31:M31"/>
    <mergeCell ref="N31:S31"/>
    <mergeCell ref="O42:R42"/>
    <mergeCell ref="O43:R43"/>
    <mergeCell ref="S52:X52"/>
    <mergeCell ref="O51:R51"/>
    <mergeCell ref="S51:X51"/>
    <mergeCell ref="B48:B49"/>
    <mergeCell ref="C48:C49"/>
    <mergeCell ref="D48:D49"/>
    <mergeCell ref="B51:B52"/>
    <mergeCell ref="C51:C52"/>
    <mergeCell ref="D51:D52"/>
    <mergeCell ref="O48:R48"/>
    <mergeCell ref="S48:X48"/>
    <mergeCell ref="O49:R49"/>
    <mergeCell ref="S49:X49"/>
    <mergeCell ref="C45:C46"/>
    <mergeCell ref="D45:D46"/>
    <mergeCell ref="O52:R52"/>
    <mergeCell ref="B21:B22"/>
    <mergeCell ref="C21:C22"/>
    <mergeCell ref="D21:D22"/>
    <mergeCell ref="N30:S30"/>
    <mergeCell ref="P24:U24"/>
    <mergeCell ref="L25:O25"/>
    <mergeCell ref="P25:U25"/>
    <mergeCell ref="B30:B31"/>
    <mergeCell ref="C30:C31"/>
    <mergeCell ref="D30:D31"/>
    <mergeCell ref="B24:B25"/>
    <mergeCell ref="C24:C25"/>
    <mergeCell ref="L24:O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3:N61"/>
  <sheetViews>
    <sheetView workbookViewId="0">
      <selection activeCell="R43" sqref="R43"/>
    </sheetView>
  </sheetViews>
  <sheetFormatPr defaultColWidth="8.85546875" defaultRowHeight="15" x14ac:dyDescent="0.25"/>
  <cols>
    <col min="1" max="1" width="37.42578125" customWidth="1"/>
    <col min="2" max="2" width="16.28515625" customWidth="1"/>
    <col min="3" max="3" width="9.140625" customWidth="1"/>
    <col min="4" max="4" width="8" customWidth="1"/>
    <col min="5" max="5" width="7.7109375" customWidth="1"/>
    <col min="6" max="6" width="11.42578125" customWidth="1"/>
    <col min="7" max="7" width="9.7109375" customWidth="1"/>
    <col min="8" max="8" width="8" customWidth="1"/>
    <col min="9" max="9" width="7.7109375" customWidth="1"/>
    <col min="10" max="10" width="4.42578125" customWidth="1"/>
    <col min="11" max="11" width="4.28515625" customWidth="1"/>
    <col min="12" max="12" width="5.42578125" customWidth="1"/>
    <col min="13" max="13" width="8.85546875" customWidth="1"/>
    <col min="14" max="14" width="11.28515625" customWidth="1"/>
    <col min="15" max="15" width="4.42578125" customWidth="1"/>
    <col min="16" max="16" width="4.28515625" customWidth="1"/>
    <col min="17" max="17" width="5.42578125" customWidth="1"/>
    <col min="18" max="18" width="8.85546875" customWidth="1"/>
    <col min="19" max="19" width="11.28515625" customWidth="1"/>
    <col min="20" max="22" width="4.7109375" customWidth="1"/>
    <col min="23" max="23" width="12.42578125" bestFit="1" customWidth="1"/>
    <col min="24" max="24" width="6.42578125" bestFit="1" customWidth="1"/>
    <col min="25" max="25" width="9.42578125" bestFit="1" customWidth="1"/>
    <col min="26" max="26" width="6.140625" bestFit="1" customWidth="1"/>
    <col min="27" max="27" width="9.140625" bestFit="1" customWidth="1"/>
    <col min="28" max="28" width="17.42578125" bestFit="1" customWidth="1"/>
    <col min="29" max="29" width="12.7109375" bestFit="1" customWidth="1"/>
    <col min="30" max="30" width="7.42578125" bestFit="1" customWidth="1"/>
    <col min="31" max="31" width="10.42578125" bestFit="1" customWidth="1"/>
    <col min="32" max="32" width="11.28515625" bestFit="1" customWidth="1"/>
    <col min="33" max="33" width="58.42578125" bestFit="1" customWidth="1"/>
    <col min="34" max="34" width="68.7109375" bestFit="1" customWidth="1"/>
    <col min="35" max="35" width="56.42578125" bestFit="1" customWidth="1"/>
    <col min="36" max="36" width="69.42578125" bestFit="1" customWidth="1"/>
    <col min="37" max="37" width="68.42578125" bestFit="1" customWidth="1"/>
    <col min="38" max="39" width="48" bestFit="1" customWidth="1"/>
    <col min="40" max="40" width="68.7109375" bestFit="1" customWidth="1"/>
    <col min="41" max="41" width="75.7109375" bestFit="1" customWidth="1"/>
    <col min="42" max="42" width="85.85546875" bestFit="1" customWidth="1"/>
    <col min="43" max="43" width="75.7109375" bestFit="1" customWidth="1"/>
    <col min="44" max="44" width="75.28515625" bestFit="1" customWidth="1"/>
    <col min="45" max="45" width="109.7109375" bestFit="1" customWidth="1"/>
    <col min="46" max="46" width="65.42578125" bestFit="1" customWidth="1"/>
    <col min="47" max="47" width="34.42578125" bestFit="1" customWidth="1"/>
    <col min="48" max="48" width="62.28515625" bestFit="1" customWidth="1"/>
    <col min="49" max="49" width="72.42578125" bestFit="1" customWidth="1"/>
    <col min="50" max="50" width="61.28515625" bestFit="1" customWidth="1"/>
    <col min="51" max="51" width="71.42578125" bestFit="1" customWidth="1"/>
    <col min="52" max="52" width="97.7109375" bestFit="1" customWidth="1"/>
    <col min="53" max="53" width="94.7109375" bestFit="1" customWidth="1"/>
    <col min="54" max="54" width="65.42578125" bestFit="1" customWidth="1"/>
    <col min="55" max="55" width="93" bestFit="1" customWidth="1"/>
    <col min="56" max="56" width="92" bestFit="1" customWidth="1"/>
    <col min="57" max="57" width="102.140625" bestFit="1" customWidth="1"/>
    <col min="58" max="58" width="107.42578125" bestFit="1" customWidth="1"/>
    <col min="59" max="59" width="117.85546875" bestFit="1" customWidth="1"/>
    <col min="60" max="60" width="103.140625" bestFit="1" customWidth="1"/>
    <col min="61" max="61" width="109.42578125" bestFit="1" customWidth="1"/>
    <col min="62" max="62" width="50.42578125" bestFit="1" customWidth="1"/>
    <col min="63" max="63" width="65.42578125" bestFit="1" customWidth="1"/>
    <col min="64" max="64" width="75.85546875" bestFit="1" customWidth="1"/>
    <col min="65" max="65" width="62.85546875" bestFit="1" customWidth="1"/>
    <col min="66" max="66" width="56.28515625" bestFit="1" customWidth="1"/>
    <col min="67" max="67" width="66.42578125" bestFit="1" customWidth="1"/>
    <col min="68" max="68" width="65.42578125" bestFit="1" customWidth="1"/>
    <col min="69" max="69" width="92" bestFit="1" customWidth="1"/>
    <col min="70" max="70" width="102.140625" bestFit="1" customWidth="1"/>
    <col min="71" max="71" width="107.42578125" bestFit="1" customWidth="1"/>
    <col min="72" max="72" width="117.85546875" bestFit="1" customWidth="1"/>
    <col min="73" max="73" width="65.42578125" bestFit="1" customWidth="1"/>
    <col min="74" max="74" width="75.85546875" bestFit="1" customWidth="1"/>
    <col min="75" max="75" width="84.7109375" bestFit="1" customWidth="1"/>
    <col min="76" max="76" width="87.7109375" bestFit="1" customWidth="1"/>
    <col min="77" max="77" width="86.42578125" bestFit="1" customWidth="1"/>
    <col min="78" max="78" width="97.140625" bestFit="1" customWidth="1"/>
    <col min="79" max="79" width="113.7109375" bestFit="1" customWidth="1"/>
    <col min="80" max="80" width="119.85546875" bestFit="1" customWidth="1"/>
    <col min="81" max="81" width="85" bestFit="1" customWidth="1"/>
    <col min="82" max="82" width="84.42578125" bestFit="1" customWidth="1"/>
    <col min="83" max="83" width="86.42578125" bestFit="1" customWidth="1"/>
    <col min="84" max="84" width="96.85546875" bestFit="1" customWidth="1"/>
    <col min="85" max="85" width="88.42578125" bestFit="1" customWidth="1"/>
    <col min="86" max="86" width="85.42578125" bestFit="1" customWidth="1"/>
    <col min="87" max="87" width="96.140625" bestFit="1" customWidth="1"/>
    <col min="88" max="88" width="119.85546875" bestFit="1" customWidth="1"/>
    <col min="89" max="89" width="118.85546875" bestFit="1" customWidth="1"/>
    <col min="90" max="90" width="129.140625" bestFit="1" customWidth="1"/>
    <col min="91" max="91" width="119.85546875" bestFit="1" customWidth="1"/>
    <col min="92" max="92" width="121" bestFit="1" customWidth="1"/>
    <col min="93" max="93" width="117.85546875" bestFit="1" customWidth="1"/>
    <col min="94" max="94" width="128" bestFit="1" customWidth="1"/>
    <col min="95" max="95" width="72.28515625" bestFit="1" customWidth="1"/>
    <col min="96" max="96" width="71.28515625" bestFit="1" customWidth="1"/>
    <col min="97" max="97" width="81.7109375" bestFit="1" customWidth="1"/>
    <col min="98" max="98" width="64.42578125" bestFit="1" customWidth="1"/>
    <col min="99" max="99" width="74.7109375" bestFit="1" customWidth="1"/>
    <col min="100" max="100" width="66.140625" bestFit="1" customWidth="1"/>
    <col min="101" max="101" width="45.140625" bestFit="1" customWidth="1"/>
    <col min="102" max="102" width="58.42578125" bestFit="1" customWidth="1"/>
    <col min="103" max="103" width="33.42578125" bestFit="1" customWidth="1"/>
    <col min="104" max="104" width="62.85546875" bestFit="1" customWidth="1"/>
    <col min="105" max="105" width="81" bestFit="1" customWidth="1"/>
    <col min="106" max="106" width="33.42578125" bestFit="1" customWidth="1"/>
    <col min="107" max="107" width="43.85546875" bestFit="1" customWidth="1"/>
    <col min="108" max="108" width="49.85546875" bestFit="1" customWidth="1"/>
    <col min="109" max="109" width="51.85546875" bestFit="1" customWidth="1"/>
    <col min="110" max="110" width="63.140625" bestFit="1" customWidth="1"/>
    <col min="111" max="111" width="73.28515625" bestFit="1" customWidth="1"/>
    <col min="112" max="112" width="74.85546875" bestFit="1" customWidth="1"/>
    <col min="113" max="113" width="48.85546875" bestFit="1" customWidth="1"/>
    <col min="114" max="114" width="62.140625" bestFit="1" customWidth="1"/>
    <col min="115" max="115" width="61.7109375" bestFit="1" customWidth="1"/>
    <col min="116" max="116" width="80" bestFit="1" customWidth="1"/>
    <col min="117" max="117" width="49.85546875" bestFit="1" customWidth="1"/>
    <col min="118" max="118" width="60.28515625" bestFit="1" customWidth="1"/>
    <col min="119" max="119" width="70.42578125" bestFit="1" customWidth="1"/>
    <col min="120" max="120" width="50.42578125" bestFit="1" customWidth="1"/>
    <col min="121" max="121" width="65.42578125" bestFit="1" customWidth="1"/>
    <col min="122" max="122" width="75.85546875" bestFit="1" customWidth="1"/>
    <col min="123" max="123" width="65.42578125" bestFit="1" customWidth="1"/>
    <col min="124" max="124" width="57.140625" bestFit="1" customWidth="1"/>
    <col min="125" max="125" width="68.85546875" bestFit="1" customWidth="1"/>
    <col min="126" max="126" width="22.85546875" bestFit="1" customWidth="1"/>
    <col min="127" max="127" width="22.140625" bestFit="1" customWidth="1"/>
    <col min="128" max="128" width="27.85546875" bestFit="1" customWidth="1"/>
    <col min="129" max="129" width="25.85546875" bestFit="1" customWidth="1"/>
    <col min="130" max="130" width="22.28515625" bestFit="1" customWidth="1"/>
    <col min="131" max="131" width="97.42578125" bestFit="1" customWidth="1"/>
    <col min="132" max="132" width="24.42578125" bestFit="1" customWidth="1"/>
    <col min="133" max="133" width="23.42578125" bestFit="1" customWidth="1"/>
    <col min="134" max="134" width="57.42578125" bestFit="1" customWidth="1"/>
    <col min="135" max="135" width="67.7109375" bestFit="1" customWidth="1"/>
    <col min="136" max="136" width="33.140625" bestFit="1" customWidth="1"/>
    <col min="137" max="137" width="57.7109375" bestFit="1" customWidth="1"/>
    <col min="138" max="138" width="24" bestFit="1" customWidth="1"/>
    <col min="139" max="139" width="39.85546875" bestFit="1" customWidth="1"/>
    <col min="140" max="140" width="25.42578125" bestFit="1" customWidth="1"/>
    <col min="141" max="141" width="23.7109375" bestFit="1" customWidth="1"/>
    <col min="142" max="142" width="48.7109375" bestFit="1" customWidth="1"/>
    <col min="143" max="144" width="28.7109375" bestFit="1" customWidth="1"/>
    <col min="145" max="145" width="21.42578125" bestFit="1" customWidth="1"/>
    <col min="146" max="146" width="91.140625" bestFit="1" customWidth="1"/>
    <col min="147" max="147" width="97.42578125" bestFit="1" customWidth="1"/>
    <col min="148" max="149" width="30.42578125" bestFit="1" customWidth="1"/>
    <col min="150" max="150" width="32.42578125" bestFit="1" customWidth="1"/>
    <col min="151" max="151" width="21.42578125" bestFit="1" customWidth="1"/>
    <col min="152" max="152" width="75.42578125" bestFit="1" customWidth="1"/>
    <col min="153" max="153" width="66.7109375" bestFit="1" customWidth="1"/>
    <col min="154" max="154" width="77" bestFit="1" customWidth="1"/>
    <col min="155" max="155" width="59.85546875" bestFit="1" customWidth="1"/>
    <col min="156" max="156" width="76.42578125" bestFit="1" customWidth="1"/>
    <col min="157" max="157" width="21.42578125" bestFit="1" customWidth="1"/>
    <col min="158" max="158" width="64.85546875" bestFit="1" customWidth="1"/>
    <col min="159" max="159" width="75.7109375" bestFit="1" customWidth="1"/>
    <col min="160" max="160" width="67.28515625" bestFit="1" customWidth="1"/>
    <col min="161" max="161" width="63.85546875" bestFit="1" customWidth="1"/>
    <col min="162" max="162" width="74" bestFit="1" customWidth="1"/>
    <col min="163" max="163" width="65.7109375" bestFit="1" customWidth="1"/>
    <col min="164" max="164" width="76" bestFit="1" customWidth="1"/>
    <col min="165" max="165" width="63.140625" bestFit="1" customWidth="1"/>
    <col min="166" max="166" width="34.28515625" bestFit="1" customWidth="1"/>
    <col min="167" max="167" width="72.42578125" bestFit="1" customWidth="1"/>
    <col min="168" max="168" width="71.42578125" bestFit="1" customWidth="1"/>
    <col min="169" max="169" width="30.28515625" bestFit="1" customWidth="1"/>
    <col min="170" max="170" width="71.85546875" bestFit="1" customWidth="1"/>
    <col min="171" max="172" width="61.42578125" bestFit="1" customWidth="1"/>
    <col min="173" max="173" width="60.42578125" bestFit="1" customWidth="1"/>
    <col min="174" max="174" width="27.42578125" bestFit="1" customWidth="1"/>
    <col min="175" max="176" width="47.42578125" bestFit="1" customWidth="1"/>
    <col min="177" max="177" width="45.42578125" bestFit="1" customWidth="1"/>
    <col min="178" max="178" width="124.7109375" bestFit="1" customWidth="1"/>
    <col min="179" max="179" width="123.7109375" bestFit="1" customWidth="1"/>
    <col min="180" max="180" width="81.42578125" bestFit="1" customWidth="1"/>
    <col min="181" max="181" width="84.42578125" bestFit="1" customWidth="1"/>
    <col min="182" max="182" width="70.7109375" bestFit="1" customWidth="1"/>
    <col min="183" max="183" width="76" bestFit="1" customWidth="1"/>
    <col min="184" max="184" width="75.42578125" bestFit="1" customWidth="1"/>
    <col min="185" max="185" width="90" bestFit="1" customWidth="1"/>
    <col min="186" max="186" width="117.7109375" bestFit="1" customWidth="1"/>
    <col min="187" max="187" width="101.42578125" bestFit="1" customWidth="1"/>
    <col min="188" max="188" width="102.42578125" bestFit="1" customWidth="1"/>
    <col min="189" max="189" width="89.85546875" bestFit="1" customWidth="1"/>
    <col min="190" max="190" width="101.42578125" bestFit="1" customWidth="1"/>
    <col min="191" max="191" width="57.28515625" bestFit="1" customWidth="1"/>
    <col min="192" max="192" width="49.42578125" bestFit="1" customWidth="1"/>
    <col min="193" max="193" width="66.7109375" bestFit="1" customWidth="1"/>
    <col min="194" max="194" width="77" bestFit="1" customWidth="1"/>
    <col min="195" max="195" width="28.28515625" bestFit="1" customWidth="1"/>
    <col min="196" max="196" width="64.7109375" bestFit="1" customWidth="1"/>
    <col min="197" max="197" width="74.85546875" bestFit="1" customWidth="1"/>
    <col min="198" max="198" width="58.7109375" bestFit="1" customWidth="1"/>
    <col min="199" max="199" width="70.42578125" bestFit="1" customWidth="1"/>
    <col min="200" max="200" width="57.140625" bestFit="1" customWidth="1"/>
    <col min="201" max="202" width="64.140625" bestFit="1" customWidth="1"/>
    <col min="203" max="204" width="63.42578125" bestFit="1" customWidth="1"/>
    <col min="205" max="205" width="81.42578125" bestFit="1" customWidth="1"/>
    <col min="206" max="206" width="92" bestFit="1" customWidth="1"/>
    <col min="207" max="207" width="81.42578125" bestFit="1" customWidth="1"/>
    <col min="208" max="208" width="92" bestFit="1" customWidth="1"/>
    <col min="209" max="209" width="64.140625" bestFit="1" customWidth="1"/>
    <col min="210" max="210" width="56.42578125" bestFit="1" customWidth="1"/>
    <col min="211" max="211" width="31.7109375" bestFit="1" customWidth="1"/>
    <col min="212" max="212" width="35.42578125" bestFit="1" customWidth="1"/>
    <col min="213" max="213" width="68" bestFit="1" customWidth="1"/>
    <col min="214" max="214" width="11.28515625" bestFit="1" customWidth="1"/>
  </cols>
  <sheetData>
    <row r="3" spans="1:14" x14ac:dyDescent="0.25">
      <c r="A3" s="91" t="s">
        <v>77</v>
      </c>
      <c r="B3" s="91" t="s">
        <v>697</v>
      </c>
    </row>
    <row r="4" spans="1:14" x14ac:dyDescent="0.25">
      <c r="B4" t="s">
        <v>5</v>
      </c>
      <c r="F4" t="s">
        <v>698</v>
      </c>
      <c r="G4" t="s">
        <v>50</v>
      </c>
      <c r="M4" t="s">
        <v>699</v>
      </c>
      <c r="N4" t="s">
        <v>71</v>
      </c>
    </row>
    <row r="5" spans="1:14" x14ac:dyDescent="0.25">
      <c r="A5" s="91" t="s">
        <v>70</v>
      </c>
      <c r="B5" t="s">
        <v>72</v>
      </c>
      <c r="C5" t="s">
        <v>6</v>
      </c>
      <c r="D5" t="s">
        <v>12</v>
      </c>
      <c r="E5" t="s">
        <v>7</v>
      </c>
      <c r="G5" t="s">
        <v>72</v>
      </c>
      <c r="H5" t="s">
        <v>12</v>
      </c>
      <c r="I5" t="s">
        <v>7</v>
      </c>
      <c r="J5" t="s">
        <v>74</v>
      </c>
      <c r="K5" t="s">
        <v>73</v>
      </c>
      <c r="L5" t="s">
        <v>83</v>
      </c>
    </row>
    <row r="6" spans="1:14" x14ac:dyDescent="0.25">
      <c r="A6" s="2"/>
      <c r="B6" s="3">
        <v>9</v>
      </c>
      <c r="C6" s="3"/>
      <c r="D6" s="3"/>
      <c r="E6" s="3"/>
      <c r="F6" s="3">
        <v>9</v>
      </c>
      <c r="G6" s="3">
        <v>8</v>
      </c>
      <c r="H6" s="3">
        <v>8</v>
      </c>
      <c r="I6" s="3"/>
      <c r="J6" s="3">
        <v>3</v>
      </c>
      <c r="K6" s="3">
        <v>7</v>
      </c>
      <c r="L6" s="3">
        <v>2</v>
      </c>
      <c r="M6" s="3">
        <v>28</v>
      </c>
      <c r="N6" s="3">
        <v>37</v>
      </c>
    </row>
    <row r="7" spans="1:14" x14ac:dyDescent="0.25">
      <c r="A7" s="2" t="s">
        <v>543</v>
      </c>
      <c r="B7" s="3">
        <v>1</v>
      </c>
      <c r="C7" s="3">
        <v>19</v>
      </c>
      <c r="D7" s="3">
        <v>7</v>
      </c>
      <c r="E7" s="3">
        <v>7</v>
      </c>
      <c r="F7" s="3">
        <v>34</v>
      </c>
      <c r="G7" s="3"/>
      <c r="H7" s="3"/>
      <c r="I7" s="3"/>
      <c r="J7" s="3"/>
      <c r="K7" s="3"/>
      <c r="L7" s="3"/>
      <c r="M7" s="3"/>
      <c r="N7" s="3">
        <v>34</v>
      </c>
    </row>
    <row r="8" spans="1:14" x14ac:dyDescent="0.25">
      <c r="A8" s="92" t="s">
        <v>529</v>
      </c>
      <c r="B8" s="93"/>
      <c r="C8" s="93"/>
      <c r="D8" s="93"/>
      <c r="E8" s="93"/>
      <c r="F8" s="93"/>
      <c r="G8" s="93"/>
      <c r="H8" s="93">
        <v>1</v>
      </c>
      <c r="I8" s="93"/>
      <c r="J8" s="93"/>
      <c r="K8" s="93">
        <v>1</v>
      </c>
      <c r="L8" s="93"/>
      <c r="M8" s="93">
        <v>2</v>
      </c>
      <c r="N8" s="93">
        <v>2</v>
      </c>
    </row>
    <row r="9" spans="1:14" x14ac:dyDescent="0.25">
      <c r="A9" s="2" t="s">
        <v>35</v>
      </c>
      <c r="B9" s="3"/>
      <c r="C9" s="3">
        <v>1</v>
      </c>
      <c r="D9" s="3"/>
      <c r="E9" s="3"/>
      <c r="F9" s="3">
        <v>1</v>
      </c>
      <c r="G9" s="3"/>
      <c r="H9" s="3"/>
      <c r="I9" s="3"/>
      <c r="J9" s="3"/>
      <c r="K9" s="3"/>
      <c r="L9" s="3"/>
      <c r="M9" s="3"/>
      <c r="N9" s="3">
        <v>1</v>
      </c>
    </row>
    <row r="10" spans="1:14" x14ac:dyDescent="0.25">
      <c r="A10" s="2" t="s">
        <v>524</v>
      </c>
      <c r="B10" s="3"/>
      <c r="C10" s="3"/>
      <c r="D10" s="3"/>
      <c r="E10" s="3"/>
      <c r="F10" s="3"/>
      <c r="G10" s="3"/>
      <c r="H10" s="3"/>
      <c r="I10" s="3"/>
      <c r="J10" s="3">
        <v>1</v>
      </c>
      <c r="K10" s="3"/>
      <c r="L10" s="3"/>
      <c r="M10" s="3">
        <v>1</v>
      </c>
      <c r="N10" s="3">
        <v>1</v>
      </c>
    </row>
    <row r="11" spans="1:14" x14ac:dyDescent="0.25">
      <c r="A11" s="2" t="s">
        <v>521</v>
      </c>
      <c r="B11" s="3"/>
      <c r="C11" s="3"/>
      <c r="D11" s="3"/>
      <c r="E11" s="3"/>
      <c r="F11" s="3"/>
      <c r="G11" s="3"/>
      <c r="H11" s="3"/>
      <c r="I11" s="3"/>
      <c r="J11" s="3">
        <v>2</v>
      </c>
      <c r="K11" s="3"/>
      <c r="L11" s="3"/>
      <c r="M11" s="3">
        <v>2</v>
      </c>
      <c r="N11" s="3">
        <v>2</v>
      </c>
    </row>
    <row r="12" spans="1:14" x14ac:dyDescent="0.25">
      <c r="A12" s="2" t="s">
        <v>9</v>
      </c>
      <c r="B12" s="3"/>
      <c r="C12" s="3">
        <v>1</v>
      </c>
      <c r="D12" s="3"/>
      <c r="E12" s="3"/>
      <c r="F12" s="3">
        <v>1</v>
      </c>
      <c r="G12" s="3"/>
      <c r="H12" s="3"/>
      <c r="I12" s="3"/>
      <c r="J12" s="3"/>
      <c r="K12" s="3"/>
      <c r="L12" s="3"/>
      <c r="M12" s="3"/>
      <c r="N12" s="3">
        <v>1</v>
      </c>
    </row>
    <row r="13" spans="1:14" x14ac:dyDescent="0.25">
      <c r="A13" s="2" t="s">
        <v>531</v>
      </c>
      <c r="B13" s="3"/>
      <c r="C13" s="3"/>
      <c r="D13" s="3"/>
      <c r="E13" s="3"/>
      <c r="F13" s="3"/>
      <c r="G13" s="3"/>
      <c r="H13" s="3">
        <v>1</v>
      </c>
      <c r="I13" s="3"/>
      <c r="J13" s="3"/>
      <c r="K13" s="3"/>
      <c r="L13" s="3"/>
      <c r="M13" s="3">
        <v>1</v>
      </c>
      <c r="N13" s="3">
        <v>1</v>
      </c>
    </row>
    <row r="14" spans="1:14" x14ac:dyDescent="0.25">
      <c r="A14" s="92" t="s">
        <v>533</v>
      </c>
      <c r="B14" s="93"/>
      <c r="C14" s="93"/>
      <c r="D14" s="93"/>
      <c r="E14" s="93"/>
      <c r="F14" s="93"/>
      <c r="G14" s="93"/>
      <c r="H14" s="93">
        <v>1</v>
      </c>
      <c r="I14" s="93"/>
      <c r="J14" s="93"/>
      <c r="K14" s="93">
        <v>1</v>
      </c>
      <c r="L14" s="93"/>
      <c r="M14" s="93">
        <v>2</v>
      </c>
      <c r="N14" s="93">
        <v>2</v>
      </c>
    </row>
    <row r="15" spans="1:14" x14ac:dyDescent="0.25">
      <c r="A15" s="2" t="s">
        <v>530</v>
      </c>
      <c r="B15" s="3"/>
      <c r="C15" s="3"/>
      <c r="D15" s="3"/>
      <c r="E15" s="3"/>
      <c r="F15" s="3"/>
      <c r="G15" s="3"/>
      <c r="H15" s="3">
        <v>2</v>
      </c>
      <c r="I15" s="3"/>
      <c r="J15" s="3"/>
      <c r="K15" s="3"/>
      <c r="L15" s="3"/>
      <c r="M15" s="3">
        <v>2</v>
      </c>
      <c r="N15" s="3">
        <v>2</v>
      </c>
    </row>
    <row r="16" spans="1:14" x14ac:dyDescent="0.25">
      <c r="A16" s="2" t="s">
        <v>554</v>
      </c>
      <c r="B16" s="3"/>
      <c r="C16" s="3">
        <v>1</v>
      </c>
      <c r="D16" s="3"/>
      <c r="E16" s="3"/>
      <c r="F16" s="3">
        <v>1</v>
      </c>
      <c r="G16" s="3"/>
      <c r="H16" s="3"/>
      <c r="I16" s="3"/>
      <c r="J16" s="3"/>
      <c r="K16" s="3"/>
      <c r="L16" s="3"/>
      <c r="M16" s="3"/>
      <c r="N16" s="3">
        <v>1</v>
      </c>
    </row>
    <row r="17" spans="1:14" x14ac:dyDescent="0.25">
      <c r="A17" s="2" t="s">
        <v>546</v>
      </c>
      <c r="B17" s="3"/>
      <c r="C17" s="3">
        <v>1</v>
      </c>
      <c r="D17" s="3"/>
      <c r="E17" s="3"/>
      <c r="F17" s="3">
        <v>1</v>
      </c>
      <c r="G17" s="3"/>
      <c r="H17" s="3"/>
      <c r="I17" s="3"/>
      <c r="J17" s="3"/>
      <c r="K17" s="3"/>
      <c r="L17" s="3"/>
      <c r="M17" s="3"/>
      <c r="N17" s="3">
        <v>1</v>
      </c>
    </row>
    <row r="18" spans="1:14" x14ac:dyDescent="0.25">
      <c r="A18" s="2" t="s">
        <v>544</v>
      </c>
      <c r="B18" s="3"/>
      <c r="C18" s="3">
        <v>3</v>
      </c>
      <c r="D18" s="3"/>
      <c r="E18" s="3"/>
      <c r="F18" s="3">
        <v>3</v>
      </c>
      <c r="G18" s="3"/>
      <c r="H18" s="3"/>
      <c r="I18" s="3"/>
      <c r="J18" s="3"/>
      <c r="K18" s="3"/>
      <c r="L18" s="3"/>
      <c r="M18" s="3"/>
      <c r="N18" s="3">
        <v>3</v>
      </c>
    </row>
    <row r="19" spans="1:14" x14ac:dyDescent="0.25">
      <c r="A19" s="2" t="s">
        <v>549</v>
      </c>
      <c r="B19" s="3"/>
      <c r="C19" s="3">
        <v>1</v>
      </c>
      <c r="D19" s="3"/>
      <c r="E19" s="3"/>
      <c r="F19" s="3">
        <v>1</v>
      </c>
      <c r="G19" s="3"/>
      <c r="H19" s="3"/>
      <c r="I19" s="3"/>
      <c r="J19" s="3"/>
      <c r="K19" s="3"/>
      <c r="L19" s="3"/>
      <c r="M19" s="3"/>
      <c r="N19" s="3">
        <v>1</v>
      </c>
    </row>
    <row r="20" spans="1:14" x14ac:dyDescent="0.25">
      <c r="A20" s="2" t="s">
        <v>541</v>
      </c>
      <c r="B20" s="3"/>
      <c r="C20" s="3"/>
      <c r="D20" s="3"/>
      <c r="E20" s="3"/>
      <c r="F20" s="3"/>
      <c r="G20" s="3"/>
      <c r="H20" s="3"/>
      <c r="I20" s="3"/>
      <c r="J20" s="3">
        <v>1</v>
      </c>
      <c r="K20" s="3"/>
      <c r="L20" s="3"/>
      <c r="M20" s="3">
        <v>1</v>
      </c>
      <c r="N20" s="3">
        <v>1</v>
      </c>
    </row>
    <row r="21" spans="1:14" x14ac:dyDescent="0.25">
      <c r="A21" s="2" t="s">
        <v>553</v>
      </c>
      <c r="B21" s="3"/>
      <c r="C21" s="3">
        <v>1</v>
      </c>
      <c r="D21" s="3"/>
      <c r="E21" s="3"/>
      <c r="F21" s="3">
        <v>1</v>
      </c>
      <c r="G21" s="3"/>
      <c r="H21" s="3"/>
      <c r="I21" s="3"/>
      <c r="J21" s="3"/>
      <c r="K21" s="3"/>
      <c r="L21" s="3"/>
      <c r="M21" s="3"/>
      <c r="N21" s="3">
        <v>1</v>
      </c>
    </row>
    <row r="22" spans="1:14" x14ac:dyDescent="0.25">
      <c r="A22" s="2" t="s">
        <v>547</v>
      </c>
      <c r="B22" s="3"/>
      <c r="C22" s="3">
        <v>1</v>
      </c>
      <c r="D22" s="3"/>
      <c r="E22" s="3"/>
      <c r="F22" s="3">
        <v>1</v>
      </c>
      <c r="G22" s="3"/>
      <c r="H22" s="3"/>
      <c r="I22" s="3"/>
      <c r="J22" s="3"/>
      <c r="K22" s="3"/>
      <c r="L22" s="3"/>
      <c r="M22" s="3"/>
      <c r="N22" s="3">
        <v>1</v>
      </c>
    </row>
    <row r="23" spans="1:14" x14ac:dyDescent="0.25">
      <c r="A23" s="92" t="s">
        <v>13</v>
      </c>
      <c r="B23" s="93">
        <v>1</v>
      </c>
      <c r="C23" s="93"/>
      <c r="D23" s="93">
        <v>1</v>
      </c>
      <c r="E23" s="93"/>
      <c r="F23" s="93">
        <v>2</v>
      </c>
      <c r="G23" s="93">
        <v>1</v>
      </c>
      <c r="H23" s="93">
        <v>1</v>
      </c>
      <c r="I23" s="93"/>
      <c r="J23" s="93"/>
      <c r="K23" s="93"/>
      <c r="L23" s="93"/>
      <c r="M23" s="93">
        <v>2</v>
      </c>
      <c r="N23" s="93">
        <v>4</v>
      </c>
    </row>
    <row r="24" spans="1:14" x14ac:dyDescent="0.25">
      <c r="A24" s="2" t="s">
        <v>8</v>
      </c>
      <c r="B24" s="3"/>
      <c r="C24" s="3"/>
      <c r="D24" s="3"/>
      <c r="E24" s="3">
        <v>5</v>
      </c>
      <c r="F24" s="3">
        <v>5</v>
      </c>
      <c r="G24" s="3"/>
      <c r="H24" s="3"/>
      <c r="I24" s="3"/>
      <c r="J24" s="3"/>
      <c r="K24" s="3"/>
      <c r="L24" s="3"/>
      <c r="M24" s="3"/>
      <c r="N24" s="3">
        <v>5</v>
      </c>
    </row>
    <row r="25" spans="1:14" x14ac:dyDescent="0.25">
      <c r="A25" s="92" t="s">
        <v>19</v>
      </c>
      <c r="B25" s="93">
        <v>2</v>
      </c>
      <c r="C25" s="93"/>
      <c r="D25" s="93">
        <v>4</v>
      </c>
      <c r="E25" s="93"/>
      <c r="F25" s="93">
        <v>6</v>
      </c>
      <c r="G25" s="93">
        <v>1</v>
      </c>
      <c r="H25" s="93">
        <v>9</v>
      </c>
      <c r="I25" s="93"/>
      <c r="J25" s="93"/>
      <c r="K25" s="93"/>
      <c r="L25" s="93"/>
      <c r="M25" s="93">
        <v>10</v>
      </c>
      <c r="N25" s="93">
        <v>16</v>
      </c>
    </row>
    <row r="26" spans="1:14" x14ac:dyDescent="0.25">
      <c r="A26" s="2" t="s">
        <v>532</v>
      </c>
      <c r="B26" s="3"/>
      <c r="C26" s="3"/>
      <c r="D26" s="3"/>
      <c r="E26" s="3"/>
      <c r="F26" s="3"/>
      <c r="G26" s="3"/>
      <c r="H26" s="3">
        <v>2</v>
      </c>
      <c r="I26" s="3"/>
      <c r="J26" s="3"/>
      <c r="K26" s="3"/>
      <c r="L26" s="3"/>
      <c r="M26" s="3">
        <v>2</v>
      </c>
      <c r="N26" s="3">
        <v>2</v>
      </c>
    </row>
    <row r="27" spans="1:14" x14ac:dyDescent="0.25">
      <c r="A27" s="2" t="s">
        <v>36</v>
      </c>
      <c r="B27" s="3"/>
      <c r="C27" s="3">
        <v>1</v>
      </c>
      <c r="D27" s="3"/>
      <c r="E27" s="3"/>
      <c r="F27" s="3">
        <v>1</v>
      </c>
      <c r="G27" s="3"/>
      <c r="H27" s="3"/>
      <c r="I27" s="3"/>
      <c r="J27" s="3"/>
      <c r="K27" s="3"/>
      <c r="L27" s="3"/>
      <c r="M27" s="3"/>
      <c r="N27" s="3">
        <v>1</v>
      </c>
    </row>
    <row r="28" spans="1:14" x14ac:dyDescent="0.25">
      <c r="A28" s="2" t="s">
        <v>32</v>
      </c>
      <c r="B28" s="3"/>
      <c r="C28" s="3">
        <v>2</v>
      </c>
      <c r="D28" s="3"/>
      <c r="E28" s="3"/>
      <c r="F28" s="3">
        <v>2</v>
      </c>
      <c r="G28" s="3"/>
      <c r="H28" s="3"/>
      <c r="I28" s="3"/>
      <c r="J28" s="3"/>
      <c r="K28" s="3">
        <v>4</v>
      </c>
      <c r="L28" s="3"/>
      <c r="M28" s="3">
        <v>4</v>
      </c>
      <c r="N28" s="3">
        <v>6</v>
      </c>
    </row>
    <row r="29" spans="1:14" x14ac:dyDescent="0.25">
      <c r="A29" s="2" t="s">
        <v>537</v>
      </c>
      <c r="B29" s="3"/>
      <c r="C29" s="3"/>
      <c r="D29" s="3"/>
      <c r="E29" s="3"/>
      <c r="F29" s="3"/>
      <c r="G29" s="3"/>
      <c r="H29" s="3">
        <v>1</v>
      </c>
      <c r="I29" s="3"/>
      <c r="J29" s="3"/>
      <c r="K29" s="3"/>
      <c r="L29" s="3"/>
      <c r="M29" s="3">
        <v>1</v>
      </c>
      <c r="N29" s="3">
        <v>1</v>
      </c>
    </row>
    <row r="30" spans="1:14" x14ac:dyDescent="0.25">
      <c r="A30" s="2" t="s">
        <v>18</v>
      </c>
      <c r="B30" s="3"/>
      <c r="C30" s="3">
        <v>1</v>
      </c>
      <c r="D30" s="3"/>
      <c r="E30" s="3"/>
      <c r="F30" s="3">
        <v>1</v>
      </c>
      <c r="G30" s="3"/>
      <c r="H30" s="3"/>
      <c r="I30" s="3"/>
      <c r="J30" s="3"/>
      <c r="K30" s="3"/>
      <c r="L30" s="3"/>
      <c r="M30" s="3"/>
      <c r="N30" s="3">
        <v>1</v>
      </c>
    </row>
    <row r="31" spans="1:14" x14ac:dyDescent="0.25">
      <c r="A31" s="2" t="s">
        <v>31</v>
      </c>
      <c r="B31" s="3"/>
      <c r="C31" s="3"/>
      <c r="D31" s="3">
        <v>1</v>
      </c>
      <c r="E31" s="3"/>
      <c r="F31" s="3">
        <v>1</v>
      </c>
      <c r="G31" s="3"/>
      <c r="H31" s="3">
        <v>1</v>
      </c>
      <c r="I31" s="3"/>
      <c r="J31" s="3"/>
      <c r="K31" s="3"/>
      <c r="L31" s="3"/>
      <c r="M31" s="3">
        <v>1</v>
      </c>
      <c r="N31" s="3">
        <v>2</v>
      </c>
    </row>
    <row r="32" spans="1:14" x14ac:dyDescent="0.25">
      <c r="A32" s="2" t="s">
        <v>534</v>
      </c>
      <c r="B32" s="3"/>
      <c r="C32" s="3"/>
      <c r="D32" s="3"/>
      <c r="E32" s="3"/>
      <c r="F32" s="3"/>
      <c r="G32" s="3"/>
      <c r="H32" s="3">
        <v>1</v>
      </c>
      <c r="I32" s="3"/>
      <c r="J32" s="3"/>
      <c r="K32" s="3"/>
      <c r="L32" s="3"/>
      <c r="M32" s="3">
        <v>1</v>
      </c>
      <c r="N32" s="3">
        <v>1</v>
      </c>
    </row>
    <row r="33" spans="1:14" x14ac:dyDescent="0.25">
      <c r="A33" s="2" t="s">
        <v>535</v>
      </c>
      <c r="B33" s="3"/>
      <c r="C33" s="3"/>
      <c r="D33" s="3"/>
      <c r="E33" s="3"/>
      <c r="F33" s="3"/>
      <c r="G33" s="3">
        <v>2</v>
      </c>
      <c r="H33" s="3"/>
      <c r="I33" s="3"/>
      <c r="J33" s="3"/>
      <c r="K33" s="3"/>
      <c r="L33" s="3">
        <v>1</v>
      </c>
      <c r="M33" s="3">
        <v>3</v>
      </c>
      <c r="N33" s="3">
        <v>3</v>
      </c>
    </row>
    <row r="34" spans="1:14" x14ac:dyDescent="0.25">
      <c r="A34" s="92" t="s">
        <v>27</v>
      </c>
      <c r="B34" s="93">
        <v>4</v>
      </c>
      <c r="C34" s="93"/>
      <c r="D34" s="93">
        <v>3</v>
      </c>
      <c r="E34" s="93">
        <v>2</v>
      </c>
      <c r="F34" s="93">
        <v>9</v>
      </c>
      <c r="G34" s="93">
        <v>4</v>
      </c>
      <c r="H34" s="93">
        <v>4</v>
      </c>
      <c r="I34" s="93"/>
      <c r="J34" s="93"/>
      <c r="K34" s="93"/>
      <c r="L34" s="93"/>
      <c r="M34" s="93">
        <v>8</v>
      </c>
      <c r="N34" s="93">
        <v>17</v>
      </c>
    </row>
    <row r="35" spans="1:14" x14ac:dyDescent="0.25">
      <c r="A35" s="97" t="s">
        <v>30</v>
      </c>
      <c r="B35" s="98">
        <v>2</v>
      </c>
      <c r="C35" s="98"/>
      <c r="D35" s="98">
        <v>2</v>
      </c>
      <c r="E35" s="98">
        <v>1</v>
      </c>
      <c r="F35" s="98">
        <v>5</v>
      </c>
      <c r="G35" s="98">
        <v>2</v>
      </c>
      <c r="H35" s="98">
        <v>2</v>
      </c>
      <c r="I35" s="98"/>
      <c r="J35" s="98"/>
      <c r="K35" s="98"/>
      <c r="L35" s="98"/>
      <c r="M35" s="98">
        <v>4</v>
      </c>
      <c r="N35" s="98">
        <v>9</v>
      </c>
    </row>
    <row r="36" spans="1:14" x14ac:dyDescent="0.25">
      <c r="A36" s="2" t="s">
        <v>536</v>
      </c>
      <c r="B36" s="3">
        <v>1</v>
      </c>
      <c r="C36" s="3"/>
      <c r="D36" s="3"/>
      <c r="E36" s="3"/>
      <c r="F36" s="3">
        <v>1</v>
      </c>
      <c r="G36" s="3"/>
      <c r="H36" s="3">
        <v>2</v>
      </c>
      <c r="I36" s="3"/>
      <c r="J36" s="3"/>
      <c r="K36" s="3"/>
      <c r="L36" s="3"/>
      <c r="M36" s="3">
        <v>2</v>
      </c>
      <c r="N36" s="3">
        <v>3</v>
      </c>
    </row>
    <row r="37" spans="1:14" x14ac:dyDescent="0.25">
      <c r="A37" s="2" t="s">
        <v>11</v>
      </c>
      <c r="B37" s="3">
        <v>1</v>
      </c>
      <c r="C37" s="3"/>
      <c r="D37" s="3"/>
      <c r="E37" s="3">
        <v>1</v>
      </c>
      <c r="F37" s="3">
        <v>2</v>
      </c>
      <c r="G37" s="3">
        <v>1</v>
      </c>
      <c r="H37" s="3"/>
      <c r="I37" s="3"/>
      <c r="J37" s="3"/>
      <c r="K37" s="3"/>
      <c r="L37" s="3"/>
      <c r="M37" s="3">
        <v>1</v>
      </c>
      <c r="N37" s="3">
        <v>3</v>
      </c>
    </row>
    <row r="38" spans="1:14" x14ac:dyDescent="0.25">
      <c r="A38" s="2" t="s">
        <v>33</v>
      </c>
      <c r="B38" s="3"/>
      <c r="C38" s="3">
        <v>1</v>
      </c>
      <c r="D38" s="3"/>
      <c r="E38" s="3"/>
      <c r="F38" s="3">
        <v>1</v>
      </c>
      <c r="G38" s="3"/>
      <c r="H38" s="3"/>
      <c r="I38" s="3"/>
      <c r="J38" s="3"/>
      <c r="K38" s="3"/>
      <c r="L38" s="3"/>
      <c r="M38" s="3"/>
      <c r="N38" s="3">
        <v>1</v>
      </c>
    </row>
    <row r="39" spans="1:14" x14ac:dyDescent="0.25">
      <c r="A39" s="2" t="s">
        <v>528</v>
      </c>
      <c r="B39" s="3"/>
      <c r="C39" s="3"/>
      <c r="D39" s="3"/>
      <c r="E39" s="3"/>
      <c r="F39" s="3"/>
      <c r="G39" s="3"/>
      <c r="H39" s="3"/>
      <c r="I39" s="3"/>
      <c r="J39" s="3"/>
      <c r="K39" s="3">
        <v>1</v>
      </c>
      <c r="L39" s="3"/>
      <c r="M39" s="3">
        <v>1</v>
      </c>
      <c r="N39" s="3">
        <v>1</v>
      </c>
    </row>
    <row r="40" spans="1:14" x14ac:dyDescent="0.25">
      <c r="A40" s="2" t="s">
        <v>526</v>
      </c>
      <c r="B40" s="3"/>
      <c r="C40" s="3"/>
      <c r="D40" s="3"/>
      <c r="E40" s="3"/>
      <c r="F40" s="3"/>
      <c r="G40" s="3"/>
      <c r="H40" s="3"/>
      <c r="I40" s="3"/>
      <c r="J40" s="3"/>
      <c r="K40" s="3">
        <v>4</v>
      </c>
      <c r="L40" s="3"/>
      <c r="M40" s="3">
        <v>4</v>
      </c>
      <c r="N40" s="3">
        <v>4</v>
      </c>
    </row>
    <row r="41" spans="1:14" x14ac:dyDescent="0.25">
      <c r="A41" s="2" t="s">
        <v>527</v>
      </c>
      <c r="B41" s="3"/>
      <c r="C41" s="3"/>
      <c r="D41" s="3"/>
      <c r="E41" s="3"/>
      <c r="F41" s="3"/>
      <c r="G41" s="3"/>
      <c r="H41" s="3"/>
      <c r="I41" s="3"/>
      <c r="J41" s="3"/>
      <c r="K41" s="3">
        <v>1</v>
      </c>
      <c r="L41" s="3"/>
      <c r="M41" s="3">
        <v>1</v>
      </c>
      <c r="N41" s="3">
        <v>1</v>
      </c>
    </row>
    <row r="42" spans="1:14" x14ac:dyDescent="0.25">
      <c r="A42" s="2" t="s">
        <v>10</v>
      </c>
      <c r="B42" s="3"/>
      <c r="C42" s="3">
        <v>1</v>
      </c>
      <c r="D42" s="3"/>
      <c r="E42" s="3"/>
      <c r="F42" s="3">
        <v>1</v>
      </c>
      <c r="G42" s="3"/>
      <c r="H42" s="3"/>
      <c r="I42" s="3"/>
      <c r="J42" s="3"/>
      <c r="K42" s="3"/>
      <c r="L42" s="3"/>
      <c r="M42" s="3"/>
      <c r="N42" s="3">
        <v>1</v>
      </c>
    </row>
    <row r="43" spans="1:14" x14ac:dyDescent="0.25">
      <c r="A43" s="92" t="s">
        <v>21</v>
      </c>
      <c r="B43" s="93">
        <v>2</v>
      </c>
      <c r="C43" s="93">
        <v>1</v>
      </c>
      <c r="D43" s="93">
        <v>1</v>
      </c>
      <c r="E43" s="93">
        <v>8</v>
      </c>
      <c r="F43" s="93">
        <v>12</v>
      </c>
      <c r="G43" s="93">
        <v>2</v>
      </c>
      <c r="H43" s="93">
        <v>2</v>
      </c>
      <c r="I43" s="93"/>
      <c r="J43" s="93"/>
      <c r="K43" s="93"/>
      <c r="L43" s="93">
        <v>1</v>
      </c>
      <c r="M43" s="93">
        <v>5</v>
      </c>
      <c r="N43" s="93">
        <v>17</v>
      </c>
    </row>
    <row r="44" spans="1:14" x14ac:dyDescent="0.25">
      <c r="A44" s="2" t="s">
        <v>552</v>
      </c>
      <c r="B44" s="3"/>
      <c r="C44" s="3">
        <v>1</v>
      </c>
      <c r="D44" s="3"/>
      <c r="E44" s="3"/>
      <c r="F44" s="3">
        <v>1</v>
      </c>
      <c r="G44" s="3"/>
      <c r="H44" s="3"/>
      <c r="I44" s="3"/>
      <c r="J44" s="3"/>
      <c r="K44" s="3"/>
      <c r="L44" s="3"/>
      <c r="M44" s="3"/>
      <c r="N44" s="3">
        <v>1</v>
      </c>
    </row>
    <row r="45" spans="1:14" x14ac:dyDescent="0.25">
      <c r="A45" s="92" t="s">
        <v>44</v>
      </c>
      <c r="B45" s="93"/>
      <c r="C45" s="93"/>
      <c r="D45" s="93">
        <v>1</v>
      </c>
      <c r="E45" s="93"/>
      <c r="F45" s="93">
        <v>1</v>
      </c>
      <c r="G45" s="93"/>
      <c r="H45" s="93">
        <v>1</v>
      </c>
      <c r="I45" s="93"/>
      <c r="J45" s="93"/>
      <c r="K45" s="93"/>
      <c r="L45" s="93"/>
      <c r="M45" s="93">
        <v>1</v>
      </c>
      <c r="N45" s="93">
        <v>2</v>
      </c>
    </row>
    <row r="46" spans="1:14" x14ac:dyDescent="0.25">
      <c r="A46" s="2" t="s">
        <v>34</v>
      </c>
      <c r="B46" s="3"/>
      <c r="C46" s="3">
        <v>3</v>
      </c>
      <c r="D46" s="3"/>
      <c r="E46" s="3"/>
      <c r="F46" s="3">
        <v>3</v>
      </c>
      <c r="G46" s="3"/>
      <c r="H46" s="3"/>
      <c r="I46" s="3"/>
      <c r="J46" s="3"/>
      <c r="K46" s="3"/>
      <c r="L46" s="3"/>
      <c r="M46" s="3"/>
      <c r="N46" s="3">
        <v>3</v>
      </c>
    </row>
    <row r="47" spans="1:14" x14ac:dyDescent="0.25">
      <c r="A47" s="2" t="s">
        <v>550</v>
      </c>
      <c r="B47" s="3"/>
      <c r="C47" s="3">
        <v>2</v>
      </c>
      <c r="D47" s="3"/>
      <c r="E47" s="3"/>
      <c r="F47" s="3">
        <v>2</v>
      </c>
      <c r="G47" s="3"/>
      <c r="H47" s="3"/>
      <c r="I47" s="3"/>
      <c r="J47" s="3"/>
      <c r="K47" s="3"/>
      <c r="L47" s="3"/>
      <c r="M47" s="3"/>
      <c r="N47" s="3">
        <v>2</v>
      </c>
    </row>
    <row r="48" spans="1:14" x14ac:dyDescent="0.25">
      <c r="A48" s="2" t="s">
        <v>545</v>
      </c>
      <c r="B48" s="3"/>
      <c r="C48" s="3">
        <v>1</v>
      </c>
      <c r="D48" s="3"/>
      <c r="E48" s="3"/>
      <c r="F48" s="3">
        <v>1</v>
      </c>
      <c r="G48" s="3"/>
      <c r="H48" s="3"/>
      <c r="I48" s="3"/>
      <c r="J48" s="3"/>
      <c r="K48" s="3"/>
      <c r="L48" s="3"/>
      <c r="M48" s="3"/>
      <c r="N48" s="3">
        <v>1</v>
      </c>
    </row>
    <row r="49" spans="1:14" x14ac:dyDescent="0.25">
      <c r="A49" s="2" t="s">
        <v>540</v>
      </c>
      <c r="B49" s="3"/>
      <c r="C49" s="3"/>
      <c r="D49" s="3"/>
      <c r="E49" s="3"/>
      <c r="F49" s="3"/>
      <c r="G49" s="3">
        <v>1</v>
      </c>
      <c r="H49" s="3"/>
      <c r="I49" s="3"/>
      <c r="J49" s="3"/>
      <c r="K49" s="3"/>
      <c r="L49" s="3"/>
      <c r="M49" s="3">
        <v>1</v>
      </c>
      <c r="N49" s="3">
        <v>1</v>
      </c>
    </row>
    <row r="50" spans="1:14" x14ac:dyDescent="0.25">
      <c r="A50" s="2" t="s">
        <v>538</v>
      </c>
      <c r="B50" s="3"/>
      <c r="C50" s="3"/>
      <c r="D50" s="3"/>
      <c r="E50" s="3"/>
      <c r="F50" s="3"/>
      <c r="G50" s="3">
        <v>1</v>
      </c>
      <c r="H50" s="3"/>
      <c r="I50" s="3"/>
      <c r="J50" s="3"/>
      <c r="K50" s="3"/>
      <c r="L50" s="3"/>
      <c r="M50" s="3">
        <v>1</v>
      </c>
      <c r="N50" s="3">
        <v>1</v>
      </c>
    </row>
    <row r="51" spans="1:14" x14ac:dyDescent="0.25">
      <c r="A51" s="2" t="s">
        <v>539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>
        <v>2</v>
      </c>
      <c r="M51" s="3">
        <v>2</v>
      </c>
      <c r="N51" s="3">
        <v>2</v>
      </c>
    </row>
    <row r="52" spans="1:14" x14ac:dyDescent="0.25">
      <c r="A52" s="92" t="s">
        <v>16</v>
      </c>
      <c r="B52" s="93">
        <v>2</v>
      </c>
      <c r="C52" s="93">
        <v>1</v>
      </c>
      <c r="D52" s="93">
        <v>2</v>
      </c>
      <c r="E52" s="93">
        <v>10</v>
      </c>
      <c r="F52" s="93">
        <v>15</v>
      </c>
      <c r="G52" s="93">
        <v>2</v>
      </c>
      <c r="H52" s="93">
        <v>2</v>
      </c>
      <c r="I52" s="93">
        <v>1</v>
      </c>
      <c r="J52" s="93"/>
      <c r="K52" s="93"/>
      <c r="L52" s="93">
        <v>1</v>
      </c>
      <c r="M52" s="93">
        <v>6</v>
      </c>
      <c r="N52" s="93">
        <v>21</v>
      </c>
    </row>
    <row r="53" spans="1:14" x14ac:dyDescent="0.25">
      <c r="A53" s="2" t="s">
        <v>525</v>
      </c>
      <c r="B53" s="3"/>
      <c r="C53" s="3"/>
      <c r="D53" s="3"/>
      <c r="E53" s="3"/>
      <c r="F53" s="3"/>
      <c r="G53" s="3"/>
      <c r="H53" s="3"/>
      <c r="I53" s="3"/>
      <c r="J53" s="3"/>
      <c r="K53" s="3">
        <v>1</v>
      </c>
      <c r="L53" s="3"/>
      <c r="M53" s="3">
        <v>1</v>
      </c>
      <c r="N53" s="3">
        <v>1</v>
      </c>
    </row>
    <row r="54" spans="1:14" x14ac:dyDescent="0.25">
      <c r="A54" s="2" t="s">
        <v>522</v>
      </c>
      <c r="B54" s="3"/>
      <c r="C54" s="3"/>
      <c r="D54" s="3"/>
      <c r="E54" s="3"/>
      <c r="F54" s="3"/>
      <c r="G54" s="3"/>
      <c r="H54" s="3"/>
      <c r="I54" s="3"/>
      <c r="J54" s="3">
        <v>2</v>
      </c>
      <c r="K54" s="3"/>
      <c r="L54" s="3"/>
      <c r="M54" s="3">
        <v>2</v>
      </c>
      <c r="N54" s="3">
        <v>2</v>
      </c>
    </row>
    <row r="55" spans="1:14" x14ac:dyDescent="0.25">
      <c r="A55" s="92" t="s">
        <v>14</v>
      </c>
      <c r="B55" s="93"/>
      <c r="C55" s="93">
        <v>1</v>
      </c>
      <c r="D55" s="93"/>
      <c r="E55" s="93">
        <v>1</v>
      </c>
      <c r="F55" s="93">
        <v>2</v>
      </c>
      <c r="G55" s="93"/>
      <c r="H55" s="93"/>
      <c r="I55" s="93"/>
      <c r="J55" s="93"/>
      <c r="K55" s="93"/>
      <c r="L55" s="93"/>
      <c r="M55" s="93"/>
      <c r="N55" s="93">
        <v>2</v>
      </c>
    </row>
    <row r="56" spans="1:14" x14ac:dyDescent="0.25">
      <c r="A56" s="92" t="s">
        <v>20</v>
      </c>
      <c r="B56" s="93"/>
      <c r="C56" s="93">
        <v>4</v>
      </c>
      <c r="D56" s="93"/>
      <c r="E56" s="93">
        <v>1</v>
      </c>
      <c r="F56" s="93">
        <v>5</v>
      </c>
      <c r="G56" s="93"/>
      <c r="H56" s="93"/>
      <c r="I56" s="93"/>
      <c r="J56" s="93"/>
      <c r="K56" s="93"/>
      <c r="L56" s="93"/>
      <c r="M56" s="93"/>
      <c r="N56" s="93">
        <v>5</v>
      </c>
    </row>
    <row r="57" spans="1:14" x14ac:dyDescent="0.25">
      <c r="A57" s="2" t="s">
        <v>523</v>
      </c>
      <c r="B57" s="3"/>
      <c r="C57" s="3"/>
      <c r="D57" s="3"/>
      <c r="E57" s="3"/>
      <c r="F57" s="3"/>
      <c r="G57" s="3"/>
      <c r="H57" s="3"/>
      <c r="I57" s="3"/>
      <c r="J57" s="3">
        <v>1</v>
      </c>
      <c r="K57" s="3"/>
      <c r="L57" s="3"/>
      <c r="M57" s="3">
        <v>1</v>
      </c>
      <c r="N57" s="3">
        <v>1</v>
      </c>
    </row>
    <row r="58" spans="1:14" x14ac:dyDescent="0.25">
      <c r="A58" s="2" t="s">
        <v>551</v>
      </c>
      <c r="B58" s="3"/>
      <c r="C58" s="3">
        <v>2</v>
      </c>
      <c r="D58" s="3"/>
      <c r="E58" s="3"/>
      <c r="F58" s="3">
        <v>2</v>
      </c>
      <c r="G58" s="3"/>
      <c r="H58" s="3"/>
      <c r="I58" s="3"/>
      <c r="J58" s="3"/>
      <c r="K58" s="3"/>
      <c r="L58" s="3"/>
      <c r="M58" s="3"/>
      <c r="N58" s="3">
        <v>2</v>
      </c>
    </row>
    <row r="59" spans="1:14" x14ac:dyDescent="0.25">
      <c r="A59" s="2" t="s">
        <v>548</v>
      </c>
      <c r="B59" s="3"/>
      <c r="C59" s="3">
        <v>2</v>
      </c>
      <c r="D59" s="3"/>
      <c r="E59" s="3"/>
      <c r="F59" s="3">
        <v>2</v>
      </c>
      <c r="G59" s="3"/>
      <c r="H59" s="3"/>
      <c r="I59" s="3"/>
      <c r="J59" s="3"/>
      <c r="K59" s="3"/>
      <c r="L59" s="3"/>
      <c r="M59" s="3"/>
      <c r="N59" s="3">
        <v>2</v>
      </c>
    </row>
    <row r="60" spans="1:14" x14ac:dyDescent="0.25">
      <c r="A60" s="2" t="s">
        <v>696</v>
      </c>
      <c r="B60" s="3"/>
      <c r="C60" s="3">
        <v>1</v>
      </c>
      <c r="D60" s="3"/>
      <c r="E60" s="3"/>
      <c r="F60" s="3">
        <v>1</v>
      </c>
      <c r="G60" s="3"/>
      <c r="H60" s="3"/>
      <c r="I60" s="3"/>
      <c r="J60" s="3"/>
      <c r="K60" s="3"/>
      <c r="L60" s="3"/>
      <c r="M60" s="3"/>
      <c r="N60" s="3">
        <v>1</v>
      </c>
    </row>
    <row r="61" spans="1:14" x14ac:dyDescent="0.25">
      <c r="A61" s="2" t="s">
        <v>71</v>
      </c>
      <c r="B61" s="3">
        <v>25</v>
      </c>
      <c r="C61" s="3">
        <v>54</v>
      </c>
      <c r="D61" s="3">
        <v>22</v>
      </c>
      <c r="E61" s="3">
        <v>36</v>
      </c>
      <c r="F61" s="3">
        <v>137</v>
      </c>
      <c r="G61" s="3">
        <v>25</v>
      </c>
      <c r="H61" s="3">
        <v>41</v>
      </c>
      <c r="I61" s="3">
        <v>1</v>
      </c>
      <c r="J61" s="3">
        <v>10</v>
      </c>
      <c r="K61" s="3">
        <v>20</v>
      </c>
      <c r="L61" s="3">
        <v>7</v>
      </c>
      <c r="M61" s="3">
        <v>104</v>
      </c>
      <c r="N61" s="3">
        <v>241</v>
      </c>
    </row>
  </sheetData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BJ116"/>
  <sheetViews>
    <sheetView showGridLines="0" topLeftCell="A95" workbookViewId="0">
      <selection activeCell="BE123" sqref="BE123"/>
    </sheetView>
  </sheetViews>
  <sheetFormatPr defaultColWidth="8.85546875" defaultRowHeight="15" x14ac:dyDescent="0.25"/>
  <cols>
    <col min="1" max="1" width="2" customWidth="1"/>
    <col min="2" max="2" width="20" customWidth="1"/>
    <col min="3" max="3" width="11.7109375" customWidth="1"/>
    <col min="4" max="4" width="7.28515625" style="169" customWidth="1"/>
    <col min="5" max="5" width="11.42578125" style="169" customWidth="1"/>
    <col min="6" max="8" width="4.7109375" hidden="1" customWidth="1"/>
    <col min="9" max="9" width="1.42578125" hidden="1" customWidth="1"/>
    <col min="10" max="62" width="1.42578125" customWidth="1"/>
    <col min="63" max="63" width="3.42578125" customWidth="1"/>
  </cols>
  <sheetData>
    <row r="1" spans="2:62" ht="15.75" thickBot="1" x14ac:dyDescent="0.3">
      <c r="B1" s="189" t="s">
        <v>67</v>
      </c>
      <c r="C1" s="189"/>
      <c r="D1" s="189"/>
      <c r="E1" s="189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  <c r="AG1" s="490"/>
      <c r="AH1" s="490"/>
      <c r="AI1" s="490"/>
      <c r="AJ1" s="490"/>
      <c r="AK1" s="490"/>
      <c r="AL1" s="490"/>
      <c r="AM1" s="490"/>
      <c r="AN1" s="490"/>
      <c r="AO1" s="490"/>
      <c r="AP1" s="490"/>
      <c r="AQ1" s="490"/>
      <c r="AR1" s="490"/>
      <c r="AS1" s="490"/>
      <c r="AT1" s="490"/>
      <c r="AU1" s="490"/>
      <c r="AV1" s="490"/>
      <c r="AW1" s="490"/>
      <c r="AX1" s="490"/>
      <c r="AY1" s="490"/>
      <c r="AZ1" s="490"/>
      <c r="BA1" s="490"/>
      <c r="BB1" s="169"/>
      <c r="BC1" s="169"/>
      <c r="BD1" s="169"/>
      <c r="BE1" s="169"/>
      <c r="BF1" s="169"/>
      <c r="BG1" s="169"/>
      <c r="BH1" s="169"/>
      <c r="BI1" s="169"/>
      <c r="BJ1" s="169"/>
    </row>
    <row r="2" spans="2:62" x14ac:dyDescent="0.25">
      <c r="B2" s="562" t="s">
        <v>555</v>
      </c>
      <c r="C2" s="563"/>
      <c r="D2" s="563"/>
      <c r="E2" s="564"/>
      <c r="F2" s="563" t="s">
        <v>556</v>
      </c>
      <c r="G2" s="563"/>
      <c r="H2" s="563"/>
      <c r="I2" s="563"/>
      <c r="J2" s="562" t="s">
        <v>557</v>
      </c>
      <c r="K2" s="563"/>
      <c r="L2" s="563"/>
      <c r="M2" s="563"/>
      <c r="N2" s="564"/>
      <c r="O2" s="562" t="s">
        <v>558</v>
      </c>
      <c r="P2" s="563"/>
      <c r="Q2" s="563"/>
      <c r="R2" s="564"/>
      <c r="S2" s="562" t="s">
        <v>559</v>
      </c>
      <c r="T2" s="563"/>
      <c r="U2" s="563"/>
      <c r="V2" s="564"/>
      <c r="W2" s="562" t="s">
        <v>560</v>
      </c>
      <c r="X2" s="563"/>
      <c r="Y2" s="563"/>
      <c r="Z2" s="563"/>
      <c r="AA2" s="564"/>
      <c r="AB2" s="562" t="s">
        <v>561</v>
      </c>
      <c r="AC2" s="563"/>
      <c r="AD2" s="563"/>
      <c r="AE2" s="564"/>
      <c r="AF2" s="562" t="s">
        <v>562</v>
      </c>
      <c r="AG2" s="563"/>
      <c r="AH2" s="563"/>
      <c r="AI2" s="563"/>
      <c r="AJ2" s="564"/>
      <c r="AK2" s="562" t="s">
        <v>563</v>
      </c>
      <c r="AL2" s="563"/>
      <c r="AM2" s="563"/>
      <c r="AN2" s="564"/>
      <c r="AO2" s="562" t="s">
        <v>564</v>
      </c>
      <c r="AP2" s="563"/>
      <c r="AQ2" s="563"/>
      <c r="AR2" s="564"/>
      <c r="AS2" s="562" t="s">
        <v>565</v>
      </c>
      <c r="AT2" s="563"/>
      <c r="AU2" s="563"/>
      <c r="AV2" s="563"/>
      <c r="AW2" s="564"/>
      <c r="AX2" s="562" t="s">
        <v>566</v>
      </c>
      <c r="AY2" s="563"/>
      <c r="AZ2" s="563"/>
      <c r="BA2" s="564"/>
      <c r="BB2" s="562" t="s">
        <v>567</v>
      </c>
      <c r="BC2" s="563"/>
      <c r="BD2" s="563"/>
      <c r="BE2" s="564"/>
      <c r="BF2" s="562" t="s">
        <v>556</v>
      </c>
      <c r="BG2" s="563"/>
      <c r="BH2" s="563"/>
      <c r="BI2" s="564"/>
      <c r="BJ2" s="169">
        <v>2019</v>
      </c>
    </row>
    <row r="3" spans="2:62" ht="15.75" thickBot="1" x14ac:dyDescent="0.3">
      <c r="B3" s="212" t="s">
        <v>3</v>
      </c>
      <c r="C3" s="213" t="s">
        <v>4</v>
      </c>
      <c r="D3" s="213" t="s">
        <v>388</v>
      </c>
      <c r="E3" s="214" t="s">
        <v>568</v>
      </c>
      <c r="F3" s="190">
        <v>2</v>
      </c>
      <c r="G3" s="190">
        <f>+F3+7</f>
        <v>9</v>
      </c>
      <c r="H3" s="190">
        <f>+G3+7</f>
        <v>16</v>
      </c>
      <c r="I3" s="190">
        <f>+H3+7</f>
        <v>23</v>
      </c>
      <c r="J3" s="632"/>
      <c r="K3" s="633"/>
      <c r="L3" s="633"/>
      <c r="M3" s="633"/>
      <c r="N3" s="634"/>
      <c r="O3" s="632"/>
      <c r="P3" s="633"/>
      <c r="Q3" s="633"/>
      <c r="R3" s="634"/>
      <c r="S3" s="632"/>
      <c r="T3" s="633"/>
      <c r="U3" s="633"/>
      <c r="V3" s="634"/>
      <c r="W3" s="632"/>
      <c r="X3" s="633"/>
      <c r="Y3" s="633"/>
      <c r="Z3" s="633"/>
      <c r="AA3" s="634"/>
      <c r="AB3" s="632"/>
      <c r="AC3" s="633"/>
      <c r="AD3" s="633"/>
      <c r="AE3" s="634"/>
      <c r="AF3" s="632"/>
      <c r="AG3" s="633"/>
      <c r="AH3" s="633"/>
      <c r="AI3" s="633"/>
      <c r="AJ3" s="634"/>
      <c r="AK3" s="632"/>
      <c r="AL3" s="633"/>
      <c r="AM3" s="633"/>
      <c r="AN3" s="634"/>
      <c r="AO3" s="632"/>
      <c r="AP3" s="633"/>
      <c r="AQ3" s="633"/>
      <c r="AR3" s="634"/>
      <c r="AS3" s="632"/>
      <c r="AT3" s="633"/>
      <c r="AU3" s="633"/>
      <c r="AV3" s="633"/>
      <c r="AW3" s="634"/>
      <c r="AX3" s="632"/>
      <c r="AY3" s="633"/>
      <c r="AZ3" s="633"/>
      <c r="BA3" s="634"/>
      <c r="BB3" s="632"/>
      <c r="BC3" s="633"/>
      <c r="BD3" s="633"/>
      <c r="BE3" s="634"/>
      <c r="BF3" s="632"/>
      <c r="BG3" s="633"/>
      <c r="BH3" s="633"/>
      <c r="BI3" s="634"/>
    </row>
    <row r="4" spans="2:62" hidden="1" x14ac:dyDescent="0.25">
      <c r="B4" s="179" t="s">
        <v>542</v>
      </c>
      <c r="C4" s="180" t="s">
        <v>569</v>
      </c>
      <c r="D4" s="180">
        <v>6</v>
      </c>
      <c r="E4" s="181">
        <v>0</v>
      </c>
      <c r="F4" s="73"/>
      <c r="G4" s="73"/>
      <c r="H4" s="73"/>
      <c r="I4" s="73"/>
      <c r="J4" s="174"/>
      <c r="K4" s="73"/>
      <c r="L4" s="73"/>
      <c r="M4" s="73"/>
      <c r="N4" s="175"/>
      <c r="O4" s="174"/>
      <c r="P4" s="73"/>
      <c r="Q4" s="73"/>
      <c r="R4" s="181" t="s">
        <v>67</v>
      </c>
      <c r="S4" s="200"/>
      <c r="T4" s="73"/>
      <c r="U4" s="73"/>
      <c r="V4" s="175"/>
      <c r="W4" s="174"/>
      <c r="X4" s="73"/>
      <c r="Y4" s="73"/>
      <c r="Z4" s="192">
        <v>53</v>
      </c>
      <c r="AA4" s="204">
        <v>31</v>
      </c>
      <c r="AB4" s="174"/>
      <c r="AC4" s="193"/>
      <c r="AD4" s="73"/>
      <c r="AE4" s="175"/>
      <c r="AF4" s="174"/>
      <c r="AG4" s="73"/>
      <c r="AH4" s="73"/>
      <c r="AI4" s="73"/>
      <c r="AJ4" s="175"/>
      <c r="AK4" s="174"/>
      <c r="AL4" s="73"/>
      <c r="AM4" s="73"/>
      <c r="AN4" s="175"/>
      <c r="AO4" s="207"/>
      <c r="AP4" s="73"/>
      <c r="AQ4" s="73"/>
      <c r="AR4" s="175"/>
      <c r="AS4" s="174"/>
      <c r="AT4" s="73"/>
      <c r="AU4" s="73"/>
      <c r="AV4" s="73"/>
      <c r="AW4" s="175"/>
      <c r="AX4" s="174"/>
      <c r="AY4" s="73"/>
      <c r="AZ4" s="73"/>
      <c r="BA4" s="175"/>
      <c r="BB4" s="174"/>
      <c r="BC4" s="73"/>
      <c r="BD4" s="73"/>
      <c r="BE4" s="175"/>
      <c r="BF4" s="174"/>
      <c r="BG4" s="73"/>
      <c r="BH4" s="73"/>
      <c r="BI4" s="175"/>
    </row>
    <row r="5" spans="2:62" ht="40.5" customHeight="1" thickBot="1" x14ac:dyDescent="0.3">
      <c r="B5" s="229" t="s">
        <v>570</v>
      </c>
      <c r="C5" s="230" t="s">
        <v>89</v>
      </c>
      <c r="D5" s="230">
        <v>3</v>
      </c>
      <c r="E5" s="231">
        <v>0</v>
      </c>
      <c r="F5" s="232"/>
      <c r="G5" s="232"/>
      <c r="H5" s="232"/>
      <c r="I5" s="232"/>
      <c r="J5" s="233"/>
      <c r="K5" s="232"/>
      <c r="L5" s="232"/>
      <c r="N5" s="238" t="s">
        <v>67</v>
      </c>
      <c r="O5" s="233"/>
      <c r="P5" s="232" t="s">
        <v>67</v>
      </c>
      <c r="Q5" s="232"/>
      <c r="R5" s="236"/>
      <c r="S5" s="233"/>
      <c r="T5" s="232"/>
      <c r="U5" s="247" t="s">
        <v>67</v>
      </c>
      <c r="V5" s="235"/>
      <c r="W5" s="233"/>
      <c r="X5" s="232"/>
      <c r="Y5" s="232"/>
      <c r="Z5" s="232"/>
      <c r="AA5" s="236"/>
      <c r="AB5" s="233"/>
      <c r="AC5" s="232"/>
      <c r="AD5" s="232"/>
      <c r="AE5" s="236"/>
      <c r="AF5" s="233"/>
      <c r="AG5" s="232"/>
      <c r="AH5" s="232"/>
      <c r="AI5" s="232"/>
      <c r="AJ5" s="236"/>
      <c r="AK5" s="233"/>
      <c r="AL5" s="232"/>
      <c r="AM5" s="232"/>
      <c r="AN5" s="236"/>
      <c r="AO5" s="233"/>
      <c r="AP5" s="232"/>
      <c r="AQ5" s="232"/>
      <c r="AR5" s="236"/>
      <c r="AS5" s="233"/>
      <c r="AT5" s="232"/>
      <c r="AU5" s="232"/>
      <c r="AV5" s="232"/>
      <c r="AW5" s="236"/>
      <c r="AX5" s="233"/>
      <c r="AY5" s="232"/>
      <c r="AZ5" s="232"/>
      <c r="BA5" s="236"/>
      <c r="BB5" s="233"/>
      <c r="BC5" s="232"/>
      <c r="BD5" s="232"/>
      <c r="BE5" s="236"/>
      <c r="BF5" s="233"/>
      <c r="BG5" s="232"/>
      <c r="BH5" s="232"/>
      <c r="BI5" s="236"/>
    </row>
    <row r="6" spans="2:62" ht="40.5" customHeight="1" thickBot="1" x14ac:dyDescent="0.3">
      <c r="B6" s="229" t="s">
        <v>571</v>
      </c>
      <c r="C6" s="230" t="s">
        <v>104</v>
      </c>
      <c r="D6" s="230">
        <v>11</v>
      </c>
      <c r="E6" s="231">
        <v>1</v>
      </c>
      <c r="F6" s="232"/>
      <c r="G6" s="232"/>
      <c r="H6" s="232"/>
      <c r="I6" s="232"/>
      <c r="J6" s="233"/>
      <c r="K6" s="232"/>
      <c r="L6" s="232"/>
      <c r="M6" s="232" t="s">
        <v>67</v>
      </c>
      <c r="N6" s="236"/>
      <c r="O6" s="234" t="s">
        <v>67</v>
      </c>
      <c r="P6" s="232" t="s">
        <v>67</v>
      </c>
      <c r="Q6" s="232"/>
      <c r="R6" s="236"/>
      <c r="S6" s="233"/>
      <c r="T6" s="232"/>
      <c r="U6" s="247" t="s">
        <v>67</v>
      </c>
      <c r="V6" s="247" t="s">
        <v>67</v>
      </c>
      <c r="W6" s="246" t="s">
        <v>67</v>
      </c>
      <c r="X6" s="247" t="s">
        <v>67</v>
      </c>
      <c r="Y6" s="235"/>
      <c r="Z6" s="232"/>
      <c r="AA6" s="236"/>
      <c r="AB6" s="233"/>
      <c r="AC6" s="232"/>
      <c r="AD6" s="232"/>
      <c r="AE6" s="236"/>
      <c r="AF6" s="233"/>
      <c r="AG6" s="232"/>
      <c r="AH6" s="232"/>
      <c r="AI6" s="232"/>
      <c r="AJ6" s="236"/>
      <c r="AK6" s="233"/>
      <c r="AL6" s="232"/>
      <c r="AM6" s="232"/>
      <c r="AN6" s="236"/>
      <c r="AO6" s="233"/>
      <c r="AP6" s="232"/>
      <c r="AQ6" s="232"/>
      <c r="AR6" s="236"/>
      <c r="AS6" s="233"/>
      <c r="AT6" s="232"/>
      <c r="AU6" s="232"/>
      <c r="AV6" s="232"/>
      <c r="AW6" s="236"/>
      <c r="AX6" s="233"/>
      <c r="AY6" s="232"/>
      <c r="AZ6" s="232"/>
      <c r="BA6" s="236"/>
      <c r="BB6" s="233"/>
      <c r="BC6" s="232"/>
      <c r="BD6" s="232"/>
      <c r="BE6" s="236"/>
      <c r="BF6" s="233"/>
      <c r="BG6" s="232"/>
      <c r="BH6" s="232"/>
      <c r="BI6" s="236"/>
    </row>
    <row r="7" spans="2:62" ht="15.75" hidden="1" thickBot="1" x14ac:dyDescent="0.3">
      <c r="B7" s="215" t="s">
        <v>574</v>
      </c>
      <c r="C7" s="216" t="s">
        <v>105</v>
      </c>
      <c r="D7" s="216">
        <v>15</v>
      </c>
      <c r="E7" s="217">
        <v>15</v>
      </c>
      <c r="F7" s="73" t="s">
        <v>67</v>
      </c>
      <c r="G7" s="73" t="s">
        <v>67</v>
      </c>
      <c r="H7" s="73"/>
      <c r="I7" s="73"/>
      <c r="J7" s="174"/>
      <c r="K7" s="73"/>
      <c r="L7" s="73"/>
      <c r="M7" s="73"/>
      <c r="N7" s="175" t="s">
        <v>67</v>
      </c>
      <c r="O7" s="201" t="s">
        <v>67</v>
      </c>
      <c r="P7" s="184" t="s">
        <v>67</v>
      </c>
      <c r="Q7" s="184" t="s">
        <v>67</v>
      </c>
      <c r="R7" s="175"/>
      <c r="S7" s="174"/>
      <c r="T7" s="73"/>
      <c r="U7" s="73" t="s">
        <v>67</v>
      </c>
      <c r="V7" s="175"/>
      <c r="W7" s="174" t="s">
        <v>67</v>
      </c>
      <c r="X7" s="73"/>
      <c r="Y7" s="73"/>
      <c r="Z7" s="73"/>
      <c r="AA7" s="175"/>
      <c r="AB7" s="210"/>
      <c r="AC7" s="73"/>
      <c r="AD7" s="73"/>
      <c r="AE7" s="175"/>
      <c r="AF7" s="174"/>
      <c r="AG7" s="73"/>
      <c r="AH7" s="73"/>
      <c r="AI7" s="73"/>
      <c r="AJ7" s="175"/>
      <c r="AK7" s="174"/>
      <c r="AL7" s="73"/>
      <c r="AM7" s="73"/>
      <c r="AN7" s="175"/>
      <c r="AO7" s="174"/>
      <c r="AP7" s="73"/>
      <c r="AQ7" s="73"/>
      <c r="AR7" s="175"/>
      <c r="AS7" s="174"/>
      <c r="AT7" s="73"/>
      <c r="AU7" s="73"/>
      <c r="AV7" s="73"/>
      <c r="AW7" s="208">
        <v>36</v>
      </c>
      <c r="AX7" s="209">
        <v>53</v>
      </c>
      <c r="AY7" s="195">
        <v>53</v>
      </c>
      <c r="AZ7" s="195">
        <v>53</v>
      </c>
      <c r="BA7" s="208">
        <v>15</v>
      </c>
      <c r="BB7" s="174"/>
      <c r="BC7" s="193"/>
      <c r="BD7" s="73"/>
      <c r="BE7" s="175"/>
      <c r="BF7" s="174"/>
      <c r="BG7" s="73"/>
      <c r="BH7" s="73"/>
      <c r="BI7" s="175"/>
    </row>
    <row r="8" spans="2:62" ht="15.75" hidden="1" thickBot="1" x14ac:dyDescent="0.3">
      <c r="B8" s="218" t="s">
        <v>573</v>
      </c>
      <c r="C8" s="219" t="s">
        <v>106</v>
      </c>
      <c r="D8" s="220">
        <v>10</v>
      </c>
      <c r="E8" s="221">
        <v>10</v>
      </c>
      <c r="F8" s="73"/>
      <c r="G8" s="73"/>
      <c r="H8" s="73"/>
      <c r="I8" s="73"/>
      <c r="J8" s="174"/>
      <c r="K8" s="73"/>
      <c r="L8" s="73"/>
      <c r="M8" s="73"/>
      <c r="N8" s="175"/>
      <c r="O8" s="174"/>
      <c r="P8" s="73"/>
      <c r="Q8" s="73"/>
      <c r="R8" s="186" t="s">
        <v>67</v>
      </c>
      <c r="S8" s="174"/>
      <c r="T8" s="73"/>
      <c r="U8" s="73"/>
      <c r="V8" s="175"/>
      <c r="W8" s="174"/>
      <c r="X8" s="73"/>
      <c r="Y8" s="73"/>
      <c r="Z8" s="73"/>
      <c r="AA8" s="186" t="s">
        <v>67</v>
      </c>
      <c r="AB8" s="210"/>
      <c r="AC8" s="73"/>
      <c r="AD8" s="73"/>
      <c r="AE8" s="175"/>
      <c r="AF8" s="174"/>
      <c r="AG8" s="73"/>
      <c r="AH8" s="73"/>
      <c r="AI8" s="73"/>
      <c r="AJ8" s="175"/>
      <c r="AK8" s="174"/>
      <c r="AL8" s="73"/>
      <c r="AM8" s="73"/>
      <c r="AN8" s="175"/>
      <c r="AO8" s="174"/>
      <c r="AP8" s="73"/>
      <c r="AQ8" s="73"/>
      <c r="AR8" s="175"/>
      <c r="AS8" s="174"/>
      <c r="AT8" s="73"/>
      <c r="AU8" s="73"/>
      <c r="AV8" s="73"/>
      <c r="AW8" s="175"/>
      <c r="AX8" s="174"/>
      <c r="AY8" s="73"/>
      <c r="AZ8" s="73"/>
      <c r="BA8" s="175"/>
      <c r="BB8" s="174"/>
      <c r="BC8" s="73"/>
      <c r="BD8" s="73"/>
      <c r="BE8" s="175"/>
      <c r="BF8" s="174"/>
      <c r="BG8" s="73"/>
      <c r="BH8" s="73"/>
      <c r="BI8" s="175"/>
    </row>
    <row r="9" spans="2:62" ht="15.75" hidden="1" thickBot="1" x14ac:dyDescent="0.3">
      <c r="B9" s="222" t="s">
        <v>572</v>
      </c>
      <c r="C9" s="223" t="s">
        <v>107</v>
      </c>
      <c r="D9" s="224">
        <v>20</v>
      </c>
      <c r="E9" s="225">
        <v>0</v>
      </c>
      <c r="F9" s="73"/>
      <c r="G9" s="73"/>
      <c r="H9" s="73"/>
      <c r="I9" s="73"/>
      <c r="J9" s="174"/>
      <c r="K9" s="73"/>
      <c r="L9" s="73"/>
      <c r="M9" s="73"/>
      <c r="N9" s="175"/>
      <c r="O9" s="174"/>
      <c r="P9" s="73"/>
      <c r="Q9" s="73"/>
      <c r="R9" s="175"/>
      <c r="S9" s="203" t="s">
        <v>67</v>
      </c>
      <c r="T9" s="187" t="s">
        <v>67</v>
      </c>
      <c r="U9" s="191"/>
      <c r="V9" s="175"/>
      <c r="W9" s="174"/>
      <c r="X9" s="73"/>
      <c r="Y9" s="73"/>
      <c r="Z9" s="73"/>
      <c r="AA9" s="175"/>
      <c r="AB9" s="211">
        <v>53</v>
      </c>
      <c r="AC9" s="196">
        <v>53</v>
      </c>
      <c r="AD9" s="196">
        <v>7</v>
      </c>
      <c r="AE9" s="175"/>
      <c r="AF9" s="205"/>
      <c r="AG9" s="73"/>
      <c r="AH9" s="73"/>
      <c r="AI9" s="73"/>
      <c r="AJ9" s="175"/>
      <c r="AK9" s="174"/>
      <c r="AL9" s="73"/>
      <c r="AM9" s="73"/>
      <c r="AN9" s="175"/>
      <c r="AO9" s="174"/>
      <c r="AP9" s="73"/>
      <c r="AQ9" s="73"/>
      <c r="AR9" s="175"/>
      <c r="AS9" s="174"/>
      <c r="AT9" s="73"/>
      <c r="AU9" s="73"/>
      <c r="AV9" s="73"/>
      <c r="AW9" s="175"/>
      <c r="AX9" s="174"/>
      <c r="AY9" s="73"/>
      <c r="AZ9" s="73"/>
      <c r="BA9" s="175"/>
      <c r="BB9" s="174"/>
      <c r="BC9" s="73"/>
      <c r="BD9" s="73"/>
      <c r="BE9" s="175"/>
      <c r="BF9" s="174"/>
      <c r="BG9" s="73"/>
      <c r="BH9" s="73"/>
      <c r="BI9" s="175"/>
    </row>
    <row r="10" spans="2:62" ht="15.75" hidden="1" thickBot="1" x14ac:dyDescent="0.3">
      <c r="B10" s="215" t="s">
        <v>574</v>
      </c>
      <c r="C10" s="216" t="s">
        <v>108</v>
      </c>
      <c r="D10" s="216">
        <v>10</v>
      </c>
      <c r="E10" s="217">
        <v>10</v>
      </c>
      <c r="F10" s="73"/>
      <c r="G10" s="73"/>
      <c r="H10" s="73"/>
      <c r="I10" s="73"/>
      <c r="J10" s="174"/>
      <c r="K10" s="73"/>
      <c r="L10" s="73"/>
      <c r="M10" s="73"/>
      <c r="N10" s="175" t="s">
        <v>67</v>
      </c>
      <c r="O10" s="174" t="s">
        <v>67</v>
      </c>
      <c r="P10" s="73" t="s">
        <v>67</v>
      </c>
      <c r="Q10" s="73" t="s">
        <v>67</v>
      </c>
      <c r="R10" s="175"/>
      <c r="S10" s="174"/>
      <c r="T10" s="73"/>
      <c r="U10" s="184" t="s">
        <v>67</v>
      </c>
      <c r="V10" s="185" t="s">
        <v>67</v>
      </c>
      <c r="W10" s="200"/>
      <c r="X10" s="73"/>
      <c r="Y10" s="73"/>
      <c r="Z10" s="73"/>
      <c r="AA10" s="175"/>
      <c r="AB10" s="210"/>
      <c r="AC10" s="73"/>
      <c r="AD10" s="73"/>
      <c r="AE10" s="175"/>
      <c r="AF10" s="174"/>
      <c r="AG10" s="73"/>
      <c r="AH10" s="73"/>
      <c r="AI10" s="73"/>
      <c r="AJ10" s="175"/>
      <c r="AK10" s="174"/>
      <c r="AL10" s="73"/>
      <c r="AM10" s="73"/>
      <c r="AN10" s="175"/>
      <c r="AO10" s="174"/>
      <c r="AP10" s="73"/>
      <c r="AQ10" s="73"/>
      <c r="AR10" s="175"/>
      <c r="AS10" s="174"/>
      <c r="AT10" s="73"/>
      <c r="AU10" s="73"/>
      <c r="AV10" s="73"/>
      <c r="AW10" s="208">
        <v>36</v>
      </c>
      <c r="AX10" s="209">
        <v>53</v>
      </c>
      <c r="AY10" s="195">
        <v>53</v>
      </c>
      <c r="AZ10" s="195">
        <v>53</v>
      </c>
      <c r="BA10" s="208">
        <v>15</v>
      </c>
      <c r="BB10" s="174"/>
      <c r="BC10" s="193"/>
      <c r="BD10" s="73"/>
      <c r="BE10" s="175"/>
      <c r="BF10" s="174"/>
      <c r="BG10" s="73"/>
      <c r="BH10" s="73"/>
      <c r="BI10" s="175"/>
    </row>
    <row r="11" spans="2:62" ht="40.5" customHeight="1" thickBot="1" x14ac:dyDescent="0.3">
      <c r="B11" s="229" t="s">
        <v>575</v>
      </c>
      <c r="C11" s="230" t="s">
        <v>109</v>
      </c>
      <c r="D11" s="230">
        <v>10</v>
      </c>
      <c r="E11" s="231">
        <v>0</v>
      </c>
      <c r="F11" s="232"/>
      <c r="G11" s="232"/>
      <c r="H11" s="232" t="s">
        <v>67</v>
      </c>
      <c r="I11" s="232"/>
      <c r="J11" s="233"/>
      <c r="K11" s="232"/>
      <c r="L11" s="232"/>
      <c r="M11" s="232"/>
      <c r="N11" s="236"/>
      <c r="O11" s="233"/>
      <c r="P11" s="232"/>
      <c r="Q11" s="232"/>
      <c r="R11" s="236"/>
      <c r="S11" s="233"/>
      <c r="T11" s="232"/>
      <c r="U11" s="232"/>
      <c r="V11" s="236"/>
      <c r="W11" s="242" t="s">
        <v>67</v>
      </c>
      <c r="X11" s="232"/>
      <c r="Y11" s="232"/>
      <c r="Z11" s="232"/>
      <c r="AA11" s="236"/>
      <c r="AB11" s="233"/>
      <c r="AC11" s="232"/>
      <c r="AD11" s="232"/>
      <c r="AE11" s="240" t="s">
        <v>67</v>
      </c>
      <c r="AF11" s="241" t="s">
        <v>67</v>
      </c>
      <c r="AG11" s="237" t="s">
        <v>67</v>
      </c>
      <c r="AH11" s="237" t="s">
        <v>67</v>
      </c>
      <c r="AI11" s="232"/>
      <c r="AJ11" s="244"/>
      <c r="AK11" s="233"/>
      <c r="AL11" s="232"/>
      <c r="AM11" s="232"/>
      <c r="AN11" s="236"/>
      <c r="AO11" s="233"/>
      <c r="AP11" s="232"/>
      <c r="AQ11" s="232"/>
      <c r="AR11" s="236"/>
      <c r="AS11" s="233"/>
      <c r="AT11" s="232"/>
      <c r="AU11" s="232"/>
      <c r="AV11" s="232"/>
      <c r="AW11" s="236"/>
      <c r="AX11" s="233"/>
      <c r="AY11" s="232"/>
      <c r="AZ11" s="232"/>
      <c r="BA11" s="236"/>
      <c r="BB11" s="233"/>
      <c r="BC11" s="232"/>
      <c r="BD11" s="232"/>
      <c r="BE11" s="236"/>
      <c r="BF11" s="233"/>
      <c r="BG11" s="232"/>
      <c r="BH11" s="232"/>
      <c r="BI11" s="236"/>
    </row>
    <row r="12" spans="2:62" ht="40.5" customHeight="1" thickBot="1" x14ac:dyDescent="0.3">
      <c r="B12" s="226" t="s">
        <v>575</v>
      </c>
      <c r="C12" s="227" t="s">
        <v>110</v>
      </c>
      <c r="D12" s="227">
        <v>13</v>
      </c>
      <c r="E12" s="228">
        <v>0</v>
      </c>
      <c r="F12" s="177"/>
      <c r="G12" s="177" t="s">
        <v>67</v>
      </c>
      <c r="H12" s="177"/>
      <c r="I12" s="177"/>
      <c r="J12" s="176"/>
      <c r="K12" s="177"/>
      <c r="L12" s="177"/>
      <c r="M12" s="177"/>
      <c r="N12" s="178"/>
      <c r="O12" s="176"/>
      <c r="P12" s="177"/>
      <c r="Q12" s="177"/>
      <c r="R12" s="178"/>
      <c r="S12" s="176"/>
      <c r="T12" s="177"/>
      <c r="U12" s="177"/>
      <c r="V12" s="178"/>
      <c r="W12" s="176"/>
      <c r="X12" s="188" t="s">
        <v>67</v>
      </c>
      <c r="Y12" s="232"/>
      <c r="Z12" s="232"/>
      <c r="AA12" s="178"/>
      <c r="AB12" s="233"/>
      <c r="AC12" s="177"/>
      <c r="AD12" s="177"/>
      <c r="AE12" s="178"/>
      <c r="AF12" s="176"/>
      <c r="AG12" s="177"/>
      <c r="AH12" s="198" t="s">
        <v>67</v>
      </c>
      <c r="AI12" s="198" t="s">
        <v>156</v>
      </c>
      <c r="AJ12" s="206" t="s">
        <v>67</v>
      </c>
      <c r="AK12" s="176"/>
      <c r="AL12" s="199"/>
      <c r="AM12" s="177"/>
      <c r="AN12" s="178"/>
      <c r="AO12" s="176"/>
      <c r="AP12" s="177"/>
      <c r="AQ12" s="177"/>
      <c r="AR12" s="178"/>
      <c r="AS12" s="176"/>
      <c r="AT12" s="177"/>
      <c r="AU12" s="177"/>
      <c r="AV12" s="177"/>
      <c r="AW12" s="178"/>
      <c r="AX12" s="176"/>
      <c r="AY12" s="177"/>
      <c r="AZ12" s="177"/>
      <c r="BA12" s="178"/>
      <c r="BB12" s="176"/>
      <c r="BC12" s="177"/>
      <c r="BD12" s="177"/>
      <c r="BE12" s="178"/>
      <c r="BF12" s="176"/>
      <c r="BG12" s="177"/>
      <c r="BH12" s="177"/>
      <c r="BI12" s="178"/>
    </row>
    <row r="13" spans="2:62" hidden="1" x14ac:dyDescent="0.25">
      <c r="B13" s="75" t="s">
        <v>6</v>
      </c>
      <c r="C13" s="34" t="s">
        <v>90</v>
      </c>
      <c r="D13" s="76">
        <v>19</v>
      </c>
      <c r="E13" s="76">
        <v>0</v>
      </c>
      <c r="Y13" s="34" t="s">
        <v>67</v>
      </c>
      <c r="Z13" s="34" t="s">
        <v>67</v>
      </c>
      <c r="AJ13" s="77">
        <v>7</v>
      </c>
      <c r="AK13" s="77">
        <v>53</v>
      </c>
      <c r="AL13" s="77">
        <v>38</v>
      </c>
      <c r="AN13" s="74"/>
    </row>
    <row r="14" spans="2:62" hidden="1" x14ac:dyDescent="0.25">
      <c r="B14" s="75" t="s">
        <v>6</v>
      </c>
      <c r="C14" s="34" t="s">
        <v>91</v>
      </c>
      <c r="D14" s="76">
        <v>15</v>
      </c>
      <c r="E14" s="76">
        <v>0</v>
      </c>
      <c r="AA14" s="34" t="s">
        <v>67</v>
      </c>
      <c r="AB14" s="34" t="s">
        <v>67</v>
      </c>
      <c r="AL14" s="77">
        <v>15</v>
      </c>
      <c r="AM14" s="77">
        <v>53</v>
      </c>
      <c r="AN14" s="77">
        <v>24</v>
      </c>
      <c r="AP14" s="74"/>
    </row>
    <row r="15" spans="2:62" hidden="1" x14ac:dyDescent="0.25">
      <c r="B15" s="78" t="s">
        <v>12</v>
      </c>
      <c r="C15" s="79" t="s">
        <v>111</v>
      </c>
      <c r="D15" s="80">
        <v>11</v>
      </c>
      <c r="E15" s="80">
        <v>10</v>
      </c>
      <c r="AC15" s="79" t="s">
        <v>67</v>
      </c>
      <c r="AN15" s="81">
        <v>26</v>
      </c>
      <c r="AO15" s="81">
        <v>53</v>
      </c>
      <c r="AP15" s="81">
        <v>53</v>
      </c>
      <c r="AQ15" s="81">
        <v>53</v>
      </c>
      <c r="AR15" s="81">
        <v>53</v>
      </c>
      <c r="AS15" s="81">
        <v>53</v>
      </c>
      <c r="AT15" s="81">
        <v>12</v>
      </c>
      <c r="AV15" s="74"/>
    </row>
    <row r="16" spans="2:62" hidden="1" x14ac:dyDescent="0.25">
      <c r="B16" s="78" t="s">
        <v>12</v>
      </c>
      <c r="C16" s="79" t="s">
        <v>92</v>
      </c>
      <c r="D16" s="80">
        <v>12</v>
      </c>
      <c r="E16" s="80">
        <v>5</v>
      </c>
      <c r="AD16" s="79" t="s">
        <v>67</v>
      </c>
      <c r="AT16" s="81">
        <v>41</v>
      </c>
      <c r="AU16" s="81">
        <v>53</v>
      </c>
      <c r="AV16" s="81">
        <v>53</v>
      </c>
      <c r="AW16" s="81">
        <v>53</v>
      </c>
      <c r="AX16" s="81">
        <v>53</v>
      </c>
      <c r="AY16" s="81">
        <v>7</v>
      </c>
      <c r="BA16" s="74"/>
    </row>
    <row r="17" spans="2:62" hidden="1" x14ac:dyDescent="0.25">
      <c r="B17" s="82" t="s">
        <v>576</v>
      </c>
      <c r="C17" s="83" t="s">
        <v>93</v>
      </c>
      <c r="D17" s="84">
        <v>10</v>
      </c>
      <c r="E17" s="84">
        <v>10</v>
      </c>
      <c r="AE17" s="85" t="s">
        <v>67</v>
      </c>
      <c r="AG17" s="74"/>
    </row>
    <row r="18" spans="2:62" hidden="1" x14ac:dyDescent="0.25">
      <c r="B18" s="82" t="s">
        <v>576</v>
      </c>
      <c r="C18" s="83" t="s">
        <v>94</v>
      </c>
      <c r="D18" s="84">
        <v>10</v>
      </c>
      <c r="E18" s="84">
        <v>10</v>
      </c>
      <c r="AF18" s="85" t="s">
        <v>67</v>
      </c>
      <c r="AH18" s="74"/>
    </row>
    <row r="19" spans="2:62" hidden="1" x14ac:dyDescent="0.25">
      <c r="B19" s="82" t="s">
        <v>577</v>
      </c>
      <c r="C19" s="83" t="s">
        <v>95</v>
      </c>
      <c r="D19" s="84">
        <v>13</v>
      </c>
      <c r="E19" s="84">
        <v>13</v>
      </c>
      <c r="AG19" s="85" t="s">
        <v>67</v>
      </c>
      <c r="AI19" s="74"/>
    </row>
    <row r="20" spans="2:62" hidden="1" x14ac:dyDescent="0.25">
      <c r="B20" s="86" t="s">
        <v>578</v>
      </c>
      <c r="C20" s="87" t="s">
        <v>96</v>
      </c>
      <c r="D20" s="88">
        <v>20</v>
      </c>
      <c r="E20" s="88">
        <v>20</v>
      </c>
      <c r="AH20" s="89" t="s">
        <v>67</v>
      </c>
      <c r="AI20" s="89" t="s">
        <v>67</v>
      </c>
      <c r="AK20" s="74"/>
    </row>
    <row r="24" spans="2:62" ht="15.75" thickBot="1" x14ac:dyDescent="0.3">
      <c r="B24" s="189" t="s">
        <v>67</v>
      </c>
      <c r="C24" s="189"/>
      <c r="D24" s="189"/>
      <c r="E24" s="189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  <c r="AC24" s="490"/>
      <c r="AD24" s="490"/>
      <c r="AE24" s="490"/>
      <c r="AF24" s="490"/>
      <c r="AG24" s="490"/>
      <c r="AH24" s="490"/>
      <c r="AI24" s="490"/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0"/>
      <c r="AV24" s="490"/>
      <c r="AW24" s="490"/>
      <c r="AX24" s="490"/>
      <c r="AY24" s="490"/>
      <c r="AZ24" s="490"/>
      <c r="BA24" s="490"/>
      <c r="BB24" s="169"/>
      <c r="BC24" s="169"/>
      <c r="BD24" s="169"/>
      <c r="BE24" s="169"/>
      <c r="BF24" s="169"/>
      <c r="BG24" s="169"/>
      <c r="BH24" s="169"/>
      <c r="BI24" s="169"/>
      <c r="BJ24" s="169"/>
    </row>
    <row r="25" spans="2:62" x14ac:dyDescent="0.25">
      <c r="B25" s="562" t="s">
        <v>555</v>
      </c>
      <c r="C25" s="563"/>
      <c r="D25" s="563"/>
      <c r="E25" s="564"/>
      <c r="F25" s="563" t="s">
        <v>556</v>
      </c>
      <c r="G25" s="563"/>
      <c r="H25" s="563"/>
      <c r="I25" s="563"/>
      <c r="J25" s="562" t="s">
        <v>557</v>
      </c>
      <c r="K25" s="563"/>
      <c r="L25" s="563"/>
      <c r="M25" s="563"/>
      <c r="N25" s="564"/>
      <c r="O25" s="562" t="s">
        <v>558</v>
      </c>
      <c r="P25" s="563"/>
      <c r="Q25" s="563"/>
      <c r="R25" s="564"/>
      <c r="S25" s="562" t="s">
        <v>559</v>
      </c>
      <c r="T25" s="563"/>
      <c r="U25" s="563"/>
      <c r="V25" s="564"/>
      <c r="W25" s="562" t="s">
        <v>560</v>
      </c>
      <c r="X25" s="563"/>
      <c r="Y25" s="563"/>
      <c r="Z25" s="563"/>
      <c r="AA25" s="564"/>
      <c r="AB25" s="562" t="s">
        <v>561</v>
      </c>
      <c r="AC25" s="563"/>
      <c r="AD25" s="563"/>
      <c r="AE25" s="564"/>
      <c r="AF25" s="562" t="s">
        <v>562</v>
      </c>
      <c r="AG25" s="563"/>
      <c r="AH25" s="563"/>
      <c r="AI25" s="563"/>
      <c r="AJ25" s="564"/>
      <c r="AK25" s="562" t="s">
        <v>563</v>
      </c>
      <c r="AL25" s="563"/>
      <c r="AM25" s="563"/>
      <c r="AN25" s="564"/>
      <c r="AO25" s="647" t="s">
        <v>564</v>
      </c>
      <c r="AP25" s="648"/>
      <c r="AQ25" s="648"/>
      <c r="AR25" s="649"/>
      <c r="AS25" s="635" t="s">
        <v>565</v>
      </c>
      <c r="AT25" s="636"/>
      <c r="AU25" s="636"/>
      <c r="AV25" s="636"/>
      <c r="AW25" s="637"/>
      <c r="AX25" s="635" t="s">
        <v>566</v>
      </c>
      <c r="AY25" s="636"/>
      <c r="AZ25" s="636"/>
      <c r="BA25" s="637"/>
      <c r="BB25" s="635" t="s">
        <v>567</v>
      </c>
      <c r="BC25" s="636"/>
      <c r="BD25" s="636"/>
      <c r="BE25" s="637"/>
      <c r="BF25" s="635" t="s">
        <v>556</v>
      </c>
      <c r="BG25" s="636"/>
      <c r="BH25" s="636"/>
      <c r="BI25" s="637"/>
      <c r="BJ25" s="169">
        <v>2019</v>
      </c>
    </row>
    <row r="26" spans="2:62" ht="15.75" thickBot="1" x14ac:dyDescent="0.3">
      <c r="B26" s="212" t="s">
        <v>3</v>
      </c>
      <c r="C26" s="213" t="s">
        <v>4</v>
      </c>
      <c r="D26" s="213" t="s">
        <v>388</v>
      </c>
      <c r="E26" s="214" t="s">
        <v>568</v>
      </c>
      <c r="F26" s="190">
        <v>2</v>
      </c>
      <c r="G26" s="190">
        <f>+F26+7</f>
        <v>9</v>
      </c>
      <c r="H26" s="190">
        <f>+G26+7</f>
        <v>16</v>
      </c>
      <c r="I26" s="190">
        <f>+H26+7</f>
        <v>23</v>
      </c>
      <c r="J26" s="632"/>
      <c r="K26" s="633"/>
      <c r="L26" s="633"/>
      <c r="M26" s="633"/>
      <c r="N26" s="634"/>
      <c r="O26" s="632"/>
      <c r="P26" s="633"/>
      <c r="Q26" s="633"/>
      <c r="R26" s="634"/>
      <c r="S26" s="632"/>
      <c r="T26" s="633"/>
      <c r="U26" s="633"/>
      <c r="V26" s="634"/>
      <c r="W26" s="632"/>
      <c r="X26" s="633"/>
      <c r="Y26" s="633"/>
      <c r="Z26" s="633"/>
      <c r="AA26" s="634"/>
      <c r="AB26" s="632"/>
      <c r="AC26" s="633"/>
      <c r="AD26" s="633"/>
      <c r="AE26" s="634"/>
      <c r="AF26" s="632"/>
      <c r="AG26" s="633"/>
      <c r="AH26" s="633"/>
      <c r="AI26" s="633"/>
      <c r="AJ26" s="634"/>
      <c r="AK26" s="632"/>
      <c r="AL26" s="633"/>
      <c r="AM26" s="633"/>
      <c r="AN26" s="634"/>
      <c r="AO26" s="650"/>
      <c r="AP26" s="651"/>
      <c r="AQ26" s="651"/>
      <c r="AR26" s="652"/>
      <c r="AS26" s="638"/>
      <c r="AT26" s="639"/>
      <c r="AU26" s="639"/>
      <c r="AV26" s="639"/>
      <c r="AW26" s="640"/>
      <c r="AX26" s="638"/>
      <c r="AY26" s="639"/>
      <c r="AZ26" s="639"/>
      <c r="BA26" s="640"/>
      <c r="BB26" s="638"/>
      <c r="BC26" s="639"/>
      <c r="BD26" s="639"/>
      <c r="BE26" s="640"/>
      <c r="BF26" s="638"/>
      <c r="BG26" s="639"/>
      <c r="BH26" s="639"/>
      <c r="BI26" s="640"/>
    </row>
    <row r="27" spans="2:62" ht="15.75" hidden="1" thickBot="1" x14ac:dyDescent="0.3">
      <c r="B27" s="179" t="s">
        <v>542</v>
      </c>
      <c r="C27" s="180" t="s">
        <v>569</v>
      </c>
      <c r="D27" s="180">
        <v>6</v>
      </c>
      <c r="E27" s="181">
        <v>0</v>
      </c>
      <c r="F27" s="73"/>
      <c r="G27" s="73"/>
      <c r="H27" s="73"/>
      <c r="I27" s="73"/>
      <c r="J27" s="174"/>
      <c r="K27" s="73"/>
      <c r="L27" s="73"/>
      <c r="M27" s="73"/>
      <c r="N27" s="175"/>
      <c r="O27" s="174"/>
      <c r="P27" s="73"/>
      <c r="Q27" s="73"/>
      <c r="R27" s="181" t="s">
        <v>67</v>
      </c>
      <c r="S27" s="200"/>
      <c r="T27" s="73"/>
      <c r="U27" s="73"/>
      <c r="V27" s="175"/>
      <c r="W27" s="174"/>
      <c r="X27" s="73"/>
      <c r="Y27" s="73"/>
      <c r="Z27" s="192">
        <v>53</v>
      </c>
      <c r="AA27" s="204">
        <v>31</v>
      </c>
      <c r="AB27" s="174"/>
      <c r="AC27" s="193"/>
      <c r="AD27" s="73"/>
      <c r="AE27" s="175"/>
      <c r="AF27" s="174"/>
      <c r="AG27" s="73"/>
      <c r="AH27" s="73"/>
      <c r="AI27" s="73"/>
      <c r="AJ27" s="175"/>
      <c r="AK27" s="174"/>
      <c r="AL27" s="73"/>
      <c r="AM27" s="73"/>
      <c r="AN27" s="175"/>
      <c r="AO27" s="207"/>
      <c r="AP27" s="73"/>
      <c r="AQ27" s="73"/>
      <c r="AR27" s="175"/>
      <c r="AS27" s="174"/>
      <c r="AT27" s="73"/>
      <c r="AU27" s="73"/>
      <c r="AV27" s="73"/>
      <c r="AW27" s="175"/>
      <c r="AX27" s="174"/>
      <c r="AY27" s="73"/>
      <c r="AZ27" s="73"/>
      <c r="BA27" s="175"/>
      <c r="BB27" s="174"/>
      <c r="BC27" s="73"/>
      <c r="BD27" s="73"/>
      <c r="BE27" s="175"/>
      <c r="BF27" s="174"/>
      <c r="BG27" s="73"/>
      <c r="BH27" s="73"/>
      <c r="BI27" s="175"/>
    </row>
    <row r="28" spans="2:62" ht="40.5" hidden="1" customHeight="1" thickBot="1" x14ac:dyDescent="0.3">
      <c r="B28" s="229" t="s">
        <v>570</v>
      </c>
      <c r="C28" s="230" t="s">
        <v>89</v>
      </c>
      <c r="D28" s="230">
        <v>3</v>
      </c>
      <c r="E28" s="231">
        <v>0</v>
      </c>
      <c r="F28" s="232"/>
      <c r="G28" s="232"/>
      <c r="H28" s="232"/>
      <c r="I28" s="232"/>
      <c r="J28" s="233"/>
      <c r="K28" s="232"/>
      <c r="L28" s="232"/>
      <c r="M28" s="73"/>
      <c r="N28" s="238" t="s">
        <v>67</v>
      </c>
      <c r="O28" s="233"/>
      <c r="P28" s="232" t="s">
        <v>67</v>
      </c>
      <c r="Q28" s="232"/>
      <c r="R28" s="236"/>
      <c r="S28" s="233"/>
      <c r="T28" s="232"/>
      <c r="U28" s="247" t="s">
        <v>67</v>
      </c>
      <c r="V28" s="235"/>
      <c r="W28" s="233"/>
      <c r="X28" s="232"/>
      <c r="Y28" s="232"/>
      <c r="Z28" s="232"/>
      <c r="AA28" s="236"/>
      <c r="AB28" s="233"/>
      <c r="AC28" s="232"/>
      <c r="AD28" s="232"/>
      <c r="AE28" s="236"/>
      <c r="AF28" s="233"/>
      <c r="AG28" s="232"/>
      <c r="AH28" s="232"/>
      <c r="AI28" s="232"/>
      <c r="AJ28" s="236"/>
      <c r="AK28" s="233"/>
      <c r="AL28" s="232"/>
      <c r="AM28" s="232"/>
      <c r="AN28" s="236"/>
      <c r="AO28" s="233"/>
      <c r="AP28" s="232"/>
      <c r="AQ28" s="232"/>
      <c r="AR28" s="236"/>
      <c r="AS28" s="233"/>
      <c r="AT28" s="232"/>
      <c r="AU28" s="232"/>
      <c r="AV28" s="232"/>
      <c r="AW28" s="236"/>
      <c r="AX28" s="233"/>
      <c r="AY28" s="232"/>
      <c r="AZ28" s="232"/>
      <c r="BA28" s="236"/>
      <c r="BB28" s="233"/>
      <c r="BC28" s="232"/>
      <c r="BD28" s="232"/>
      <c r="BE28" s="236"/>
      <c r="BF28" s="233"/>
      <c r="BG28" s="232"/>
      <c r="BH28" s="232"/>
      <c r="BI28" s="236"/>
    </row>
    <row r="29" spans="2:62" ht="40.5" hidden="1" customHeight="1" thickBot="1" x14ac:dyDescent="0.3">
      <c r="B29" s="229" t="s">
        <v>571</v>
      </c>
      <c r="C29" s="230" t="s">
        <v>104</v>
      </c>
      <c r="D29" s="230">
        <v>11</v>
      </c>
      <c r="E29" s="231">
        <v>1</v>
      </c>
      <c r="F29" s="232"/>
      <c r="G29" s="232"/>
      <c r="H29" s="232"/>
      <c r="I29" s="232"/>
      <c r="J29" s="233"/>
      <c r="K29" s="232"/>
      <c r="L29" s="232"/>
      <c r="M29" s="232" t="s">
        <v>67</v>
      </c>
      <c r="N29" s="236"/>
      <c r="O29" s="252" t="s">
        <v>67</v>
      </c>
      <c r="P29" s="232" t="s">
        <v>67</v>
      </c>
      <c r="Q29" s="232"/>
      <c r="R29" s="236"/>
      <c r="S29" s="233"/>
      <c r="T29" s="232"/>
      <c r="U29" s="247" t="s">
        <v>67</v>
      </c>
      <c r="V29" s="245" t="s">
        <v>67</v>
      </c>
      <c r="W29" s="246" t="s">
        <v>67</v>
      </c>
      <c r="X29" s="247" t="s">
        <v>67</v>
      </c>
      <c r="Y29" s="235"/>
      <c r="Z29" s="232"/>
      <c r="AA29" s="236"/>
      <c r="AB29" s="233"/>
      <c r="AC29" s="232"/>
      <c r="AD29" s="232"/>
      <c r="AE29" s="236"/>
      <c r="AF29" s="233"/>
      <c r="AG29" s="232"/>
      <c r="AH29" s="232"/>
      <c r="AI29" s="232"/>
      <c r="AJ29" s="236"/>
      <c r="AK29" s="233"/>
      <c r="AL29" s="232"/>
      <c r="AM29" s="232"/>
      <c r="AN29" s="236"/>
      <c r="AO29" s="233"/>
      <c r="AP29" s="232"/>
      <c r="AQ29" s="232"/>
      <c r="AR29" s="236"/>
      <c r="AS29" s="233"/>
      <c r="AT29" s="232"/>
      <c r="AU29" s="232"/>
      <c r="AV29" s="232"/>
      <c r="AW29" s="236"/>
      <c r="AX29" s="233"/>
      <c r="AY29" s="232"/>
      <c r="AZ29" s="232"/>
      <c r="BA29" s="236"/>
      <c r="BB29" s="233"/>
      <c r="BC29" s="232"/>
      <c r="BD29" s="232"/>
      <c r="BE29" s="236"/>
      <c r="BF29" s="233"/>
      <c r="BG29" s="232"/>
      <c r="BH29" s="232"/>
      <c r="BI29" s="236"/>
    </row>
    <row r="30" spans="2:62" hidden="1" x14ac:dyDescent="0.25">
      <c r="B30" s="215" t="s">
        <v>574</v>
      </c>
      <c r="C30" s="216" t="s">
        <v>105</v>
      </c>
      <c r="D30" s="216">
        <v>15</v>
      </c>
      <c r="E30" s="217">
        <v>15</v>
      </c>
      <c r="F30" s="73" t="s">
        <v>67</v>
      </c>
      <c r="G30" s="73" t="s">
        <v>67</v>
      </c>
      <c r="H30" s="73"/>
      <c r="I30" s="73"/>
      <c r="J30" s="174"/>
      <c r="K30" s="73"/>
      <c r="L30" s="73"/>
      <c r="M30" s="73"/>
      <c r="N30" s="175" t="s">
        <v>67</v>
      </c>
      <c r="O30" s="201" t="s">
        <v>67</v>
      </c>
      <c r="P30" s="184" t="s">
        <v>67</v>
      </c>
      <c r="Q30" s="184" t="s">
        <v>67</v>
      </c>
      <c r="R30" s="175"/>
      <c r="S30" s="174"/>
      <c r="T30" s="73"/>
      <c r="U30" s="73" t="s">
        <v>67</v>
      </c>
      <c r="V30" s="175"/>
      <c r="W30" s="174" t="s">
        <v>67</v>
      </c>
      <c r="X30" s="73"/>
      <c r="Y30" s="73"/>
      <c r="Z30" s="73"/>
      <c r="AA30" s="175"/>
      <c r="AB30" s="210"/>
      <c r="AC30" s="73"/>
      <c r="AD30" s="73"/>
      <c r="AE30" s="175"/>
      <c r="AF30" s="174"/>
      <c r="AG30" s="73"/>
      <c r="AH30" s="73"/>
      <c r="AI30" s="73"/>
      <c r="AJ30" s="175"/>
      <c r="AK30" s="174"/>
      <c r="AL30" s="73"/>
      <c r="AM30" s="73"/>
      <c r="AN30" s="175"/>
      <c r="AO30" s="174"/>
      <c r="AP30" s="73"/>
      <c r="AQ30" s="73"/>
      <c r="AR30" s="175"/>
      <c r="AS30" s="174"/>
      <c r="AT30" s="73"/>
      <c r="AU30" s="73"/>
      <c r="AV30" s="73"/>
      <c r="AW30" s="208">
        <v>36</v>
      </c>
      <c r="AX30" s="209">
        <v>53</v>
      </c>
      <c r="AY30" s="195">
        <v>53</v>
      </c>
      <c r="AZ30" s="195">
        <v>53</v>
      </c>
      <c r="BA30" s="208">
        <v>15</v>
      </c>
      <c r="BB30" s="174"/>
      <c r="BC30" s="193"/>
      <c r="BD30" s="73"/>
      <c r="BE30" s="175"/>
      <c r="BF30" s="174"/>
      <c r="BG30" s="73"/>
      <c r="BH30" s="73"/>
      <c r="BI30" s="175"/>
    </row>
    <row r="31" spans="2:62" hidden="1" x14ac:dyDescent="0.25">
      <c r="B31" s="218" t="s">
        <v>573</v>
      </c>
      <c r="C31" s="219" t="s">
        <v>106</v>
      </c>
      <c r="D31" s="220">
        <v>10</v>
      </c>
      <c r="E31" s="221">
        <v>10</v>
      </c>
      <c r="F31" s="73"/>
      <c r="G31" s="73"/>
      <c r="H31" s="73"/>
      <c r="I31" s="73"/>
      <c r="J31" s="174"/>
      <c r="K31" s="73"/>
      <c r="L31" s="73"/>
      <c r="M31" s="73"/>
      <c r="N31" s="175"/>
      <c r="O31" s="174"/>
      <c r="P31" s="73"/>
      <c r="Q31" s="73"/>
      <c r="R31" s="186" t="s">
        <v>67</v>
      </c>
      <c r="S31" s="174"/>
      <c r="T31" s="73"/>
      <c r="U31" s="73"/>
      <c r="V31" s="175"/>
      <c r="W31" s="174"/>
      <c r="X31" s="73"/>
      <c r="Y31" s="73"/>
      <c r="Z31" s="73"/>
      <c r="AA31" s="186" t="s">
        <v>67</v>
      </c>
      <c r="AB31" s="210"/>
      <c r="AC31" s="73"/>
      <c r="AD31" s="73"/>
      <c r="AE31" s="175"/>
      <c r="AF31" s="174"/>
      <c r="AG31" s="73"/>
      <c r="AH31" s="73"/>
      <c r="AI31" s="73"/>
      <c r="AJ31" s="175"/>
      <c r="AK31" s="174"/>
      <c r="AL31" s="73"/>
      <c r="AM31" s="73"/>
      <c r="AN31" s="175"/>
      <c r="AO31" s="174"/>
      <c r="AP31" s="73"/>
      <c r="AQ31" s="73"/>
      <c r="AR31" s="175"/>
      <c r="AS31" s="174"/>
      <c r="AT31" s="73"/>
      <c r="AU31" s="73"/>
      <c r="AV31" s="73"/>
      <c r="AW31" s="175"/>
      <c r="AX31" s="174"/>
      <c r="AY31" s="73"/>
      <c r="AZ31" s="73"/>
      <c r="BA31" s="175"/>
      <c r="BB31" s="174"/>
      <c r="BC31" s="73"/>
      <c r="BD31" s="73"/>
      <c r="BE31" s="175"/>
      <c r="BF31" s="174"/>
      <c r="BG31" s="73"/>
      <c r="BH31" s="73"/>
      <c r="BI31" s="175"/>
    </row>
    <row r="32" spans="2:62" ht="44.25" customHeight="1" thickBot="1" x14ac:dyDescent="0.3">
      <c r="B32" s="281" t="s">
        <v>572</v>
      </c>
      <c r="C32" s="282" t="s">
        <v>107</v>
      </c>
      <c r="D32" s="283">
        <v>20</v>
      </c>
      <c r="E32" s="284">
        <v>0</v>
      </c>
      <c r="F32" s="270"/>
      <c r="G32" s="270"/>
      <c r="H32" s="270"/>
      <c r="I32" s="270"/>
      <c r="J32" s="271"/>
      <c r="K32" s="232"/>
      <c r="L32" s="232"/>
      <c r="M32" s="232"/>
      <c r="N32" s="236"/>
      <c r="O32" s="233"/>
      <c r="P32" s="232"/>
      <c r="Q32" s="232"/>
      <c r="R32" s="236"/>
      <c r="S32" s="233"/>
      <c r="T32" s="232"/>
      <c r="U32" s="243"/>
      <c r="V32" s="236"/>
      <c r="W32" s="233"/>
      <c r="X32" s="232"/>
      <c r="Y32" s="232"/>
      <c r="Z32" s="232"/>
      <c r="AA32" s="236"/>
      <c r="AB32" s="274" t="s">
        <v>67</v>
      </c>
      <c r="AC32" s="275" t="s">
        <v>67</v>
      </c>
      <c r="AD32" s="275" t="s">
        <v>67</v>
      </c>
      <c r="AE32" s="236"/>
      <c r="AF32" s="276"/>
      <c r="AG32" s="232"/>
      <c r="AH32" s="232"/>
      <c r="AI32" s="232"/>
      <c r="AJ32" s="236"/>
      <c r="AK32" s="233"/>
      <c r="AL32" s="232"/>
      <c r="AM32" s="232"/>
      <c r="AN32" s="236"/>
      <c r="AO32" s="233"/>
      <c r="AP32" s="232"/>
      <c r="AQ32" s="232"/>
      <c r="AR32" s="236"/>
      <c r="AS32" s="233"/>
      <c r="AT32" s="232"/>
      <c r="AU32" s="232"/>
      <c r="AV32" s="232"/>
      <c r="AW32" s="236"/>
      <c r="AX32" s="233"/>
      <c r="AY32" s="232"/>
      <c r="AZ32" s="232"/>
      <c r="BA32" s="236"/>
      <c r="BB32" s="233"/>
      <c r="BC32" s="232"/>
      <c r="BD32" s="232"/>
      <c r="BE32" s="236"/>
      <c r="BF32" s="233"/>
      <c r="BG32" s="232"/>
      <c r="BH32" s="232"/>
      <c r="BI32" s="236"/>
    </row>
    <row r="33" spans="2:61" ht="38.25" hidden="1" thickBot="1" x14ac:dyDescent="0.3">
      <c r="B33" s="266" t="s">
        <v>574</v>
      </c>
      <c r="C33" s="261" t="s">
        <v>108</v>
      </c>
      <c r="D33" s="261">
        <v>10</v>
      </c>
      <c r="E33" s="262">
        <v>10</v>
      </c>
      <c r="F33" s="268"/>
      <c r="G33" s="268"/>
      <c r="H33" s="268"/>
      <c r="I33" s="268"/>
      <c r="J33" s="269"/>
      <c r="K33" s="73"/>
      <c r="L33" s="73"/>
      <c r="M33" s="73"/>
      <c r="N33" s="175" t="s">
        <v>67</v>
      </c>
      <c r="O33" s="174" t="s">
        <v>67</v>
      </c>
      <c r="P33" s="73" t="s">
        <v>67</v>
      </c>
      <c r="Q33" s="73" t="s">
        <v>67</v>
      </c>
      <c r="R33" s="175"/>
      <c r="S33" s="174"/>
      <c r="T33" s="73"/>
      <c r="U33" s="184" t="s">
        <v>67</v>
      </c>
      <c r="V33" s="185" t="s">
        <v>67</v>
      </c>
      <c r="W33" s="200"/>
      <c r="X33" s="73"/>
      <c r="Y33" s="73"/>
      <c r="Z33" s="73"/>
      <c r="AA33" s="175"/>
      <c r="AB33" s="210"/>
      <c r="AC33" s="73"/>
      <c r="AD33" s="73"/>
      <c r="AE33" s="175"/>
      <c r="AF33" s="174"/>
      <c r="AG33" s="73"/>
      <c r="AH33" s="73"/>
      <c r="AI33" s="73"/>
      <c r="AJ33" s="175"/>
      <c r="AK33" s="174"/>
      <c r="AL33" s="73"/>
      <c r="AM33" s="73"/>
      <c r="AN33" s="175"/>
      <c r="AO33" s="174"/>
      <c r="AP33" s="73"/>
      <c r="AQ33" s="73"/>
      <c r="AR33" s="175"/>
      <c r="AS33" s="174"/>
      <c r="AT33" s="73"/>
      <c r="AU33" s="73"/>
      <c r="AV33" s="73"/>
      <c r="AW33" s="208">
        <v>36</v>
      </c>
      <c r="AX33" s="209">
        <v>53</v>
      </c>
      <c r="AY33" s="195">
        <v>53</v>
      </c>
      <c r="AZ33" s="195">
        <v>53</v>
      </c>
      <c r="BA33" s="208">
        <v>15</v>
      </c>
      <c r="BB33" s="174"/>
      <c r="BC33" s="193"/>
      <c r="BD33" s="73"/>
      <c r="BE33" s="175"/>
      <c r="BF33" s="174"/>
      <c r="BG33" s="73"/>
      <c r="BH33" s="73"/>
      <c r="BI33" s="175"/>
    </row>
    <row r="34" spans="2:61" ht="47.25" hidden="1" customHeight="1" thickBot="1" x14ac:dyDescent="0.3">
      <c r="B34" s="267" t="s">
        <v>575</v>
      </c>
      <c r="C34" s="263" t="s">
        <v>109</v>
      </c>
      <c r="D34" s="263">
        <v>10</v>
      </c>
      <c r="E34" s="264">
        <v>0</v>
      </c>
      <c r="F34" s="270"/>
      <c r="G34" s="270"/>
      <c r="H34" s="270" t="s">
        <v>67</v>
      </c>
      <c r="I34" s="270"/>
      <c r="J34" s="271"/>
      <c r="K34" s="232"/>
      <c r="L34" s="232"/>
      <c r="M34" s="232"/>
      <c r="N34" s="236"/>
      <c r="O34" s="233"/>
      <c r="P34" s="232"/>
      <c r="Q34" s="232"/>
      <c r="R34" s="236"/>
      <c r="S34" s="233"/>
      <c r="T34" s="232"/>
      <c r="U34" s="232"/>
      <c r="V34" s="236"/>
      <c r="W34" s="242" t="s">
        <v>67</v>
      </c>
      <c r="X34" s="232"/>
      <c r="Y34" s="232"/>
      <c r="Z34" s="232"/>
      <c r="AA34" s="236"/>
      <c r="AB34" s="233"/>
      <c r="AC34" s="232"/>
      <c r="AD34" s="232"/>
      <c r="AE34" s="240" t="s">
        <v>67</v>
      </c>
      <c r="AF34" s="241" t="s">
        <v>67</v>
      </c>
      <c r="AG34" s="237" t="s">
        <v>67</v>
      </c>
      <c r="AH34" s="237" t="s">
        <v>67</v>
      </c>
      <c r="AI34" s="232"/>
      <c r="AJ34" s="244"/>
      <c r="AK34" s="233"/>
      <c r="AL34" s="232"/>
      <c r="AM34" s="232"/>
      <c r="AN34" s="236"/>
      <c r="AO34" s="233"/>
      <c r="AP34" s="232"/>
      <c r="AQ34" s="232"/>
      <c r="AR34" s="236"/>
      <c r="AS34" s="233"/>
      <c r="AT34" s="232"/>
      <c r="AU34" s="232"/>
      <c r="AV34" s="232"/>
      <c r="AW34" s="236"/>
      <c r="AX34" s="233"/>
      <c r="AY34" s="232"/>
      <c r="AZ34" s="232"/>
      <c r="BA34" s="236"/>
      <c r="BB34" s="233"/>
      <c r="BC34" s="232"/>
      <c r="BD34" s="232"/>
      <c r="BE34" s="236"/>
      <c r="BF34" s="233"/>
      <c r="BG34" s="232"/>
      <c r="BH34" s="232"/>
      <c r="BI34" s="236"/>
    </row>
    <row r="35" spans="2:61" ht="47.25" hidden="1" customHeight="1" thickBot="1" x14ac:dyDescent="0.3">
      <c r="B35" s="285" t="s">
        <v>575</v>
      </c>
      <c r="C35" s="286" t="s">
        <v>110</v>
      </c>
      <c r="D35" s="286">
        <v>13</v>
      </c>
      <c r="E35" s="287">
        <v>0</v>
      </c>
      <c r="F35" s="268"/>
      <c r="G35" s="268" t="s">
        <v>67</v>
      </c>
      <c r="H35" s="268"/>
      <c r="I35" s="268"/>
      <c r="J35" s="269"/>
      <c r="K35" s="73"/>
      <c r="L35" s="73"/>
      <c r="M35" s="73"/>
      <c r="N35" s="175"/>
      <c r="O35" s="174"/>
      <c r="P35" s="73"/>
      <c r="Q35" s="73"/>
      <c r="R35" s="175"/>
      <c r="S35" s="174"/>
      <c r="T35" s="73"/>
      <c r="U35" s="73"/>
      <c r="V35" s="175"/>
      <c r="W35" s="174"/>
      <c r="X35" s="182" t="s">
        <v>67</v>
      </c>
      <c r="Y35" s="248"/>
      <c r="Z35" s="248"/>
      <c r="AA35" s="175"/>
      <c r="AB35" s="249"/>
      <c r="AC35" s="73"/>
      <c r="AD35" s="73"/>
      <c r="AE35" s="175"/>
      <c r="AF35" s="174"/>
      <c r="AG35" s="73"/>
      <c r="AH35" s="194" t="s">
        <v>67</v>
      </c>
      <c r="AI35" s="194" t="s">
        <v>156</v>
      </c>
      <c r="AJ35" s="202" t="s">
        <v>67</v>
      </c>
      <c r="AK35" s="174"/>
      <c r="AL35" s="193"/>
      <c r="AM35" s="73"/>
      <c r="AN35" s="175"/>
      <c r="AO35" s="174"/>
      <c r="AP35" s="73"/>
      <c r="AQ35" s="73"/>
      <c r="AR35" s="175"/>
      <c r="AS35" s="174"/>
      <c r="AT35" s="73"/>
      <c r="AU35" s="73"/>
      <c r="AV35" s="73"/>
      <c r="AW35" s="175"/>
      <c r="AX35" s="174"/>
      <c r="AY35" s="73"/>
      <c r="AZ35" s="73"/>
      <c r="BA35" s="175"/>
      <c r="BB35" s="174"/>
      <c r="BC35" s="73"/>
      <c r="BD35" s="73"/>
      <c r="BE35" s="175"/>
      <c r="BF35" s="174"/>
      <c r="BG35" s="73"/>
      <c r="BH35" s="73"/>
      <c r="BI35" s="175"/>
    </row>
    <row r="36" spans="2:61" ht="51" customHeight="1" thickBot="1" x14ac:dyDescent="0.3">
      <c r="B36" s="281" t="s">
        <v>6</v>
      </c>
      <c r="C36" s="282" t="s">
        <v>90</v>
      </c>
      <c r="D36" s="283">
        <v>19</v>
      </c>
      <c r="E36" s="283">
        <v>0</v>
      </c>
      <c r="F36" s="270"/>
      <c r="G36" s="270"/>
      <c r="H36" s="270"/>
      <c r="I36" s="270"/>
      <c r="J36" s="271"/>
      <c r="K36" s="232"/>
      <c r="L36" s="232"/>
      <c r="M36" s="232"/>
      <c r="N36" s="236"/>
      <c r="O36" s="233"/>
      <c r="P36" s="232"/>
      <c r="Q36" s="232"/>
      <c r="R36" s="236"/>
      <c r="S36" s="233"/>
      <c r="T36" s="232"/>
      <c r="U36" s="232"/>
      <c r="V36" s="236"/>
      <c r="W36" s="233"/>
      <c r="X36" s="232"/>
      <c r="Y36" s="232"/>
      <c r="Z36" s="232"/>
      <c r="AA36" s="235"/>
      <c r="AB36" s="233"/>
      <c r="AC36" s="232"/>
      <c r="AD36" s="232"/>
      <c r="AE36" s="236"/>
      <c r="AF36" s="233"/>
      <c r="AG36" s="232"/>
      <c r="AH36" s="232"/>
      <c r="AI36" s="232"/>
      <c r="AJ36" s="277" t="s">
        <v>67</v>
      </c>
      <c r="AK36" s="278" t="s">
        <v>67</v>
      </c>
      <c r="AL36" s="279" t="s">
        <v>67</v>
      </c>
      <c r="AM36" s="232"/>
      <c r="AN36" s="280"/>
      <c r="AO36" s="233"/>
      <c r="AP36" s="232"/>
      <c r="AQ36" s="232"/>
      <c r="AR36" s="236"/>
      <c r="AS36" s="233"/>
      <c r="AT36" s="232"/>
      <c r="AU36" s="232"/>
      <c r="AV36" s="232"/>
      <c r="AW36" s="236"/>
      <c r="AX36" s="233"/>
      <c r="AY36" s="232"/>
      <c r="AZ36" s="232"/>
      <c r="BA36" s="236"/>
      <c r="BB36" s="233"/>
      <c r="BC36" s="232"/>
      <c r="BD36" s="232"/>
      <c r="BE36" s="236"/>
      <c r="BF36" s="233"/>
      <c r="BG36" s="232"/>
      <c r="BH36" s="232"/>
      <c r="BI36" s="236"/>
    </row>
    <row r="37" spans="2:61" ht="50.25" customHeight="1" thickBot="1" x14ac:dyDescent="0.3">
      <c r="B37" s="288" t="s">
        <v>6</v>
      </c>
      <c r="C37" s="289" t="s">
        <v>91</v>
      </c>
      <c r="D37" s="290">
        <v>15</v>
      </c>
      <c r="E37" s="290">
        <v>0</v>
      </c>
      <c r="F37" s="272"/>
      <c r="G37" s="272"/>
      <c r="H37" s="272"/>
      <c r="I37" s="272"/>
      <c r="J37" s="273"/>
      <c r="K37" s="177"/>
      <c r="L37" s="177"/>
      <c r="M37" s="177"/>
      <c r="N37" s="178"/>
      <c r="O37" s="176"/>
      <c r="P37" s="177"/>
      <c r="Q37" s="177"/>
      <c r="R37" s="178"/>
      <c r="S37" s="176"/>
      <c r="T37" s="177"/>
      <c r="U37" s="177"/>
      <c r="V37" s="178"/>
      <c r="W37" s="176"/>
      <c r="X37" s="177"/>
      <c r="Y37" s="177"/>
      <c r="Z37" s="177"/>
      <c r="AA37" s="178"/>
      <c r="AB37" s="176"/>
      <c r="AC37" s="197"/>
      <c r="AD37" s="177"/>
      <c r="AE37" s="178"/>
      <c r="AF37" s="176"/>
      <c r="AG37" s="177"/>
      <c r="AH37" s="177"/>
      <c r="AI37" s="177"/>
      <c r="AJ37" s="178"/>
      <c r="AK37" s="176"/>
      <c r="AL37" s="251" t="s">
        <v>67</v>
      </c>
      <c r="AM37" s="251" t="s">
        <v>67</v>
      </c>
      <c r="AN37" s="255" t="s">
        <v>67</v>
      </c>
      <c r="AO37" s="176"/>
      <c r="AP37" s="257"/>
      <c r="AQ37" s="177"/>
      <c r="AR37" s="178"/>
      <c r="AS37" s="176"/>
      <c r="AT37" s="177"/>
      <c r="AU37" s="177"/>
      <c r="AV37" s="177"/>
      <c r="AW37" s="178"/>
      <c r="AX37" s="176"/>
      <c r="AY37" s="177"/>
      <c r="AZ37" s="177"/>
      <c r="BA37" s="178"/>
      <c r="BB37" s="176"/>
      <c r="BC37" s="177"/>
      <c r="BD37" s="177"/>
      <c r="BE37" s="178"/>
      <c r="BF37" s="176"/>
      <c r="BG37" s="177"/>
      <c r="BH37" s="177"/>
      <c r="BI37" s="178"/>
    </row>
    <row r="38" spans="2:61" hidden="1" x14ac:dyDescent="0.25">
      <c r="B38" s="78" t="s">
        <v>12</v>
      </c>
      <c r="C38" s="79" t="s">
        <v>111</v>
      </c>
      <c r="D38" s="80">
        <v>11</v>
      </c>
      <c r="E38" s="80">
        <v>10</v>
      </c>
      <c r="AC38" s="79" t="s">
        <v>67</v>
      </c>
      <c r="AN38" s="81">
        <v>26</v>
      </c>
      <c r="AO38" s="81">
        <v>53</v>
      </c>
      <c r="AP38" s="81">
        <v>53</v>
      </c>
      <c r="AQ38" s="81">
        <v>53</v>
      </c>
      <c r="AR38" s="81">
        <v>53</v>
      </c>
      <c r="AS38" s="81">
        <v>53</v>
      </c>
      <c r="AT38" s="81">
        <v>12</v>
      </c>
      <c r="AV38" s="74"/>
    </row>
    <row r="39" spans="2:61" hidden="1" x14ac:dyDescent="0.25">
      <c r="B39" s="78" t="s">
        <v>12</v>
      </c>
      <c r="C39" s="79" t="s">
        <v>92</v>
      </c>
      <c r="D39" s="80">
        <v>12</v>
      </c>
      <c r="E39" s="80">
        <v>5</v>
      </c>
      <c r="AD39" s="79" t="s">
        <v>67</v>
      </c>
      <c r="AT39" s="81">
        <v>41</v>
      </c>
      <c r="AU39" s="81">
        <v>53</v>
      </c>
      <c r="AV39" s="81">
        <v>53</v>
      </c>
      <c r="AW39" s="81">
        <v>53</v>
      </c>
      <c r="AX39" s="81">
        <v>53</v>
      </c>
      <c r="AY39" s="81">
        <v>7</v>
      </c>
      <c r="BA39" s="74"/>
    </row>
    <row r="40" spans="2:61" hidden="1" x14ac:dyDescent="0.25">
      <c r="B40" s="82" t="s">
        <v>576</v>
      </c>
      <c r="C40" s="83" t="s">
        <v>93</v>
      </c>
      <c r="D40" s="84">
        <v>10</v>
      </c>
      <c r="E40" s="84">
        <v>10</v>
      </c>
      <c r="AE40" s="85" t="s">
        <v>67</v>
      </c>
      <c r="AG40" s="74"/>
    </row>
    <row r="41" spans="2:61" hidden="1" x14ac:dyDescent="0.25">
      <c r="B41" s="82" t="s">
        <v>576</v>
      </c>
      <c r="C41" s="83" t="s">
        <v>94</v>
      </c>
      <c r="D41" s="84">
        <v>10</v>
      </c>
      <c r="E41" s="84">
        <v>10</v>
      </c>
      <c r="AF41" s="85" t="s">
        <v>67</v>
      </c>
      <c r="AH41" s="74"/>
    </row>
    <row r="42" spans="2:61" hidden="1" x14ac:dyDescent="0.25">
      <c r="B42" s="82" t="s">
        <v>577</v>
      </c>
      <c r="C42" s="83" t="s">
        <v>95</v>
      </c>
      <c r="D42" s="84">
        <v>13</v>
      </c>
      <c r="E42" s="84">
        <v>13</v>
      </c>
      <c r="AG42" s="85" t="s">
        <v>67</v>
      </c>
      <c r="AI42" s="74"/>
    </row>
    <row r="43" spans="2:61" hidden="1" x14ac:dyDescent="0.25">
      <c r="B43" s="86" t="s">
        <v>578</v>
      </c>
      <c r="C43" s="87" t="s">
        <v>96</v>
      </c>
      <c r="D43" s="88">
        <v>20</v>
      </c>
      <c r="E43" s="88">
        <v>20</v>
      </c>
      <c r="AH43" s="89" t="s">
        <v>67</v>
      </c>
      <c r="AI43" s="89" t="s">
        <v>67</v>
      </c>
      <c r="AK43" s="74"/>
    </row>
    <row r="49" spans="2:62" ht="15.75" thickBot="1" x14ac:dyDescent="0.3">
      <c r="B49" s="189" t="s">
        <v>67</v>
      </c>
      <c r="C49" s="189"/>
      <c r="D49" s="189"/>
      <c r="E49" s="189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  <c r="AT49" s="490"/>
      <c r="AU49" s="490"/>
      <c r="AV49" s="490"/>
      <c r="AW49" s="490"/>
      <c r="AX49" s="490"/>
      <c r="AY49" s="490"/>
      <c r="AZ49" s="490"/>
      <c r="BA49" s="490"/>
      <c r="BB49" s="169"/>
      <c r="BC49" s="169"/>
      <c r="BD49" s="169"/>
      <c r="BE49" s="169"/>
      <c r="BF49" s="169"/>
      <c r="BG49" s="169"/>
      <c r="BH49" s="169"/>
      <c r="BI49" s="169"/>
      <c r="BJ49" s="169"/>
    </row>
    <row r="50" spans="2:62" x14ac:dyDescent="0.25">
      <c r="B50" s="562" t="s">
        <v>555</v>
      </c>
      <c r="C50" s="563"/>
      <c r="D50" s="563"/>
      <c r="E50" s="564"/>
      <c r="F50" s="563" t="s">
        <v>556</v>
      </c>
      <c r="G50" s="563"/>
      <c r="H50" s="563"/>
      <c r="I50" s="563"/>
      <c r="J50" s="562" t="s">
        <v>557</v>
      </c>
      <c r="K50" s="563"/>
      <c r="L50" s="563"/>
      <c r="M50" s="563"/>
      <c r="N50" s="564"/>
      <c r="O50" s="562" t="s">
        <v>558</v>
      </c>
      <c r="P50" s="563"/>
      <c r="Q50" s="563"/>
      <c r="R50" s="564"/>
      <c r="S50" s="562" t="s">
        <v>559</v>
      </c>
      <c r="T50" s="563"/>
      <c r="U50" s="563"/>
      <c r="V50" s="564"/>
      <c r="W50" s="562" t="s">
        <v>560</v>
      </c>
      <c r="X50" s="563"/>
      <c r="Y50" s="563"/>
      <c r="Z50" s="563"/>
      <c r="AA50" s="564"/>
      <c r="AB50" s="562" t="s">
        <v>561</v>
      </c>
      <c r="AC50" s="563"/>
      <c r="AD50" s="563"/>
      <c r="AE50" s="564"/>
      <c r="AF50" s="562" t="s">
        <v>562</v>
      </c>
      <c r="AG50" s="563"/>
      <c r="AH50" s="563"/>
      <c r="AI50" s="563"/>
      <c r="AJ50" s="564"/>
      <c r="AK50" s="562" t="s">
        <v>563</v>
      </c>
      <c r="AL50" s="563"/>
      <c r="AM50" s="563"/>
      <c r="AN50" s="564"/>
      <c r="AO50" s="641" t="s">
        <v>564</v>
      </c>
      <c r="AP50" s="642"/>
      <c r="AQ50" s="642"/>
      <c r="AR50" s="643"/>
      <c r="AS50" s="641" t="s">
        <v>565</v>
      </c>
      <c r="AT50" s="642"/>
      <c r="AU50" s="642"/>
      <c r="AV50" s="642"/>
      <c r="AW50" s="643"/>
      <c r="AX50" s="641" t="s">
        <v>566</v>
      </c>
      <c r="AY50" s="642"/>
      <c r="AZ50" s="642"/>
      <c r="BA50" s="643"/>
      <c r="BB50" s="641" t="s">
        <v>567</v>
      </c>
      <c r="BC50" s="642"/>
      <c r="BD50" s="642"/>
      <c r="BE50" s="643"/>
      <c r="BF50" s="641" t="s">
        <v>556</v>
      </c>
      <c r="BG50" s="642"/>
      <c r="BH50" s="642"/>
      <c r="BI50" s="643"/>
      <c r="BJ50" s="169">
        <v>2019</v>
      </c>
    </row>
    <row r="51" spans="2:62" ht="15.75" thickBot="1" x14ac:dyDescent="0.3">
      <c r="B51" s="212" t="s">
        <v>3</v>
      </c>
      <c r="C51" s="213" t="s">
        <v>4</v>
      </c>
      <c r="D51" s="213" t="s">
        <v>388</v>
      </c>
      <c r="E51" s="214" t="s">
        <v>568</v>
      </c>
      <c r="F51" s="190">
        <v>2</v>
      </c>
      <c r="G51" s="190">
        <f>+F51+7</f>
        <v>9</v>
      </c>
      <c r="H51" s="190">
        <f>+G51+7</f>
        <v>16</v>
      </c>
      <c r="I51" s="190">
        <f>+H51+7</f>
        <v>23</v>
      </c>
      <c r="J51" s="632"/>
      <c r="K51" s="633"/>
      <c r="L51" s="633"/>
      <c r="M51" s="633"/>
      <c r="N51" s="634"/>
      <c r="O51" s="632"/>
      <c r="P51" s="633"/>
      <c r="Q51" s="633"/>
      <c r="R51" s="634"/>
      <c r="S51" s="632"/>
      <c r="T51" s="633"/>
      <c r="U51" s="633"/>
      <c r="V51" s="634"/>
      <c r="W51" s="632"/>
      <c r="X51" s="633"/>
      <c r="Y51" s="633"/>
      <c r="Z51" s="633"/>
      <c r="AA51" s="634"/>
      <c r="AB51" s="632"/>
      <c r="AC51" s="633"/>
      <c r="AD51" s="633"/>
      <c r="AE51" s="634"/>
      <c r="AF51" s="632"/>
      <c r="AG51" s="633"/>
      <c r="AH51" s="633"/>
      <c r="AI51" s="633"/>
      <c r="AJ51" s="634"/>
      <c r="AK51" s="632"/>
      <c r="AL51" s="633"/>
      <c r="AM51" s="633"/>
      <c r="AN51" s="634"/>
      <c r="AO51" s="644"/>
      <c r="AP51" s="645"/>
      <c r="AQ51" s="645"/>
      <c r="AR51" s="646"/>
      <c r="AS51" s="644"/>
      <c r="AT51" s="645"/>
      <c r="AU51" s="645"/>
      <c r="AV51" s="645"/>
      <c r="AW51" s="646"/>
      <c r="AX51" s="644"/>
      <c r="AY51" s="645"/>
      <c r="AZ51" s="645"/>
      <c r="BA51" s="646"/>
      <c r="BB51" s="644"/>
      <c r="BC51" s="645"/>
      <c r="BD51" s="645"/>
      <c r="BE51" s="646"/>
      <c r="BF51" s="644"/>
      <c r="BG51" s="645"/>
      <c r="BH51" s="645"/>
      <c r="BI51" s="646"/>
    </row>
    <row r="52" spans="2:62" ht="15.75" hidden="1" thickBot="1" x14ac:dyDescent="0.3">
      <c r="B52" s="179" t="s">
        <v>542</v>
      </c>
      <c r="C52" s="180" t="s">
        <v>569</v>
      </c>
      <c r="D52" s="180">
        <v>6</v>
      </c>
      <c r="E52" s="181">
        <v>0</v>
      </c>
      <c r="F52" s="73"/>
      <c r="G52" s="73"/>
      <c r="H52" s="73"/>
      <c r="I52" s="73"/>
      <c r="J52" s="174"/>
      <c r="K52" s="73"/>
      <c r="L52" s="73"/>
      <c r="M52" s="73"/>
      <c r="N52" s="175"/>
      <c r="O52" s="174"/>
      <c r="P52" s="73"/>
      <c r="Q52" s="73"/>
      <c r="R52" s="181" t="s">
        <v>67</v>
      </c>
      <c r="S52" s="200"/>
      <c r="T52" s="73"/>
      <c r="U52" s="73"/>
      <c r="V52" s="175"/>
      <c r="W52" s="174"/>
      <c r="X52" s="73"/>
      <c r="Y52" s="73"/>
      <c r="Z52" s="192">
        <v>53</v>
      </c>
      <c r="AA52" s="204">
        <v>31</v>
      </c>
      <c r="AB52" s="174"/>
      <c r="AC52" s="193"/>
      <c r="AD52" s="73"/>
      <c r="AE52" s="175"/>
      <c r="AF52" s="174"/>
      <c r="AG52" s="73"/>
      <c r="AH52" s="73"/>
      <c r="AI52" s="73"/>
      <c r="AJ52" s="175"/>
      <c r="AK52" s="174"/>
      <c r="AL52" s="73"/>
      <c r="AM52" s="73"/>
      <c r="AN52" s="175"/>
      <c r="AO52" s="207"/>
      <c r="AP52" s="73"/>
      <c r="AQ52" s="73"/>
      <c r="AR52" s="175"/>
      <c r="AS52" s="174"/>
      <c r="AT52" s="73"/>
      <c r="AU52" s="73"/>
      <c r="AV52" s="73"/>
      <c r="AW52" s="175"/>
      <c r="AX52" s="174"/>
      <c r="AY52" s="73"/>
      <c r="AZ52" s="73"/>
      <c r="BA52" s="175"/>
      <c r="BB52" s="174"/>
      <c r="BC52" s="73"/>
      <c r="BD52" s="73"/>
      <c r="BE52" s="175"/>
      <c r="BF52" s="73"/>
      <c r="BG52" s="73"/>
      <c r="BH52" s="73"/>
      <c r="BI52" s="175"/>
    </row>
    <row r="53" spans="2:62" ht="40.5" hidden="1" customHeight="1" thickBot="1" x14ac:dyDescent="0.3">
      <c r="B53" s="229" t="s">
        <v>570</v>
      </c>
      <c r="C53" s="230" t="s">
        <v>89</v>
      </c>
      <c r="D53" s="230">
        <v>3</v>
      </c>
      <c r="E53" s="231">
        <v>0</v>
      </c>
      <c r="F53" s="232"/>
      <c r="G53" s="232"/>
      <c r="H53" s="232"/>
      <c r="I53" s="232"/>
      <c r="J53" s="233"/>
      <c r="K53" s="232"/>
      <c r="L53" s="232"/>
      <c r="M53" s="73"/>
      <c r="N53" s="238" t="s">
        <v>67</v>
      </c>
      <c r="O53" s="233"/>
      <c r="P53" s="232" t="s">
        <v>67</v>
      </c>
      <c r="Q53" s="232"/>
      <c r="R53" s="236"/>
      <c r="S53" s="233"/>
      <c r="T53" s="232"/>
      <c r="U53" s="247" t="s">
        <v>67</v>
      </c>
      <c r="V53" s="235"/>
      <c r="W53" s="233"/>
      <c r="X53" s="232"/>
      <c r="Y53" s="232"/>
      <c r="Z53" s="232"/>
      <c r="AA53" s="236"/>
      <c r="AB53" s="233"/>
      <c r="AC53" s="232"/>
      <c r="AD53" s="232"/>
      <c r="AE53" s="236"/>
      <c r="AF53" s="233"/>
      <c r="AG53" s="232"/>
      <c r="AH53" s="232"/>
      <c r="AI53" s="232"/>
      <c r="AJ53" s="236"/>
      <c r="AK53" s="233"/>
      <c r="AL53" s="232"/>
      <c r="AM53" s="232"/>
      <c r="AN53" s="236"/>
      <c r="AO53" s="233"/>
      <c r="AP53" s="232"/>
      <c r="AQ53" s="232"/>
      <c r="AR53" s="236"/>
      <c r="AS53" s="233"/>
      <c r="AT53" s="232"/>
      <c r="AU53" s="232"/>
      <c r="AV53" s="232"/>
      <c r="AW53" s="236"/>
      <c r="AX53" s="233"/>
      <c r="AY53" s="232"/>
      <c r="AZ53" s="232"/>
      <c r="BA53" s="236"/>
      <c r="BB53" s="233"/>
      <c r="BC53" s="232"/>
      <c r="BD53" s="232"/>
      <c r="BE53" s="236"/>
      <c r="BF53" s="232"/>
      <c r="BG53" s="232"/>
      <c r="BH53" s="232"/>
      <c r="BI53" s="236"/>
    </row>
    <row r="54" spans="2:62" ht="40.5" hidden="1" customHeight="1" thickBot="1" x14ac:dyDescent="0.3">
      <c r="B54" s="229" t="s">
        <v>571</v>
      </c>
      <c r="C54" s="230" t="s">
        <v>104</v>
      </c>
      <c r="D54" s="230">
        <v>11</v>
      </c>
      <c r="E54" s="231">
        <v>1</v>
      </c>
      <c r="F54" s="232"/>
      <c r="G54" s="232"/>
      <c r="H54" s="232"/>
      <c r="I54" s="232"/>
      <c r="J54" s="233"/>
      <c r="K54" s="232"/>
      <c r="L54" s="232"/>
      <c r="M54" s="232" t="s">
        <v>67</v>
      </c>
      <c r="N54" s="236"/>
      <c r="O54" s="252" t="s">
        <v>67</v>
      </c>
      <c r="P54" s="232" t="s">
        <v>67</v>
      </c>
      <c r="Q54" s="232"/>
      <c r="R54" s="236"/>
      <c r="S54" s="233"/>
      <c r="T54" s="232"/>
      <c r="U54" s="247" t="s">
        <v>67</v>
      </c>
      <c r="V54" s="245" t="s">
        <v>67</v>
      </c>
      <c r="W54" s="246" t="s">
        <v>67</v>
      </c>
      <c r="X54" s="247" t="s">
        <v>67</v>
      </c>
      <c r="Y54" s="235"/>
      <c r="Z54" s="232"/>
      <c r="AA54" s="236"/>
      <c r="AB54" s="233"/>
      <c r="AC54" s="232"/>
      <c r="AD54" s="232"/>
      <c r="AE54" s="236"/>
      <c r="AF54" s="233"/>
      <c r="AG54" s="232"/>
      <c r="AH54" s="232"/>
      <c r="AI54" s="232"/>
      <c r="AJ54" s="236"/>
      <c r="AK54" s="233"/>
      <c r="AL54" s="232"/>
      <c r="AM54" s="232"/>
      <c r="AN54" s="236"/>
      <c r="AO54" s="233"/>
      <c r="AP54" s="232"/>
      <c r="AQ54" s="232"/>
      <c r="AR54" s="236"/>
      <c r="AS54" s="233"/>
      <c r="AT54" s="232"/>
      <c r="AU54" s="232"/>
      <c r="AV54" s="232"/>
      <c r="AW54" s="236"/>
      <c r="AX54" s="233"/>
      <c r="AY54" s="232"/>
      <c r="AZ54" s="232"/>
      <c r="BA54" s="236"/>
      <c r="BB54" s="233"/>
      <c r="BC54" s="232"/>
      <c r="BD54" s="232"/>
      <c r="BE54" s="236"/>
      <c r="BF54" s="232"/>
      <c r="BG54" s="232"/>
      <c r="BH54" s="232"/>
      <c r="BI54" s="236"/>
    </row>
    <row r="55" spans="2:62" hidden="1" x14ac:dyDescent="0.25">
      <c r="B55" s="215" t="s">
        <v>574</v>
      </c>
      <c r="C55" s="216" t="s">
        <v>105</v>
      </c>
      <c r="D55" s="216">
        <v>15</v>
      </c>
      <c r="E55" s="217">
        <v>15</v>
      </c>
      <c r="F55" s="73" t="s">
        <v>67</v>
      </c>
      <c r="G55" s="73" t="s">
        <v>67</v>
      </c>
      <c r="H55" s="73"/>
      <c r="I55" s="73"/>
      <c r="J55" s="174"/>
      <c r="K55" s="73"/>
      <c r="L55" s="73"/>
      <c r="M55" s="73"/>
      <c r="N55" s="175" t="s">
        <v>67</v>
      </c>
      <c r="O55" s="201" t="s">
        <v>67</v>
      </c>
      <c r="P55" s="184" t="s">
        <v>67</v>
      </c>
      <c r="Q55" s="184" t="s">
        <v>67</v>
      </c>
      <c r="R55" s="175"/>
      <c r="S55" s="174"/>
      <c r="T55" s="73"/>
      <c r="U55" s="73" t="s">
        <v>67</v>
      </c>
      <c r="V55" s="175"/>
      <c r="W55" s="174" t="s">
        <v>67</v>
      </c>
      <c r="X55" s="73"/>
      <c r="Y55" s="73"/>
      <c r="Z55" s="73"/>
      <c r="AA55" s="175"/>
      <c r="AB55" s="210"/>
      <c r="AC55" s="73"/>
      <c r="AD55" s="73"/>
      <c r="AE55" s="175"/>
      <c r="AF55" s="174"/>
      <c r="AG55" s="73"/>
      <c r="AH55" s="73"/>
      <c r="AI55" s="73"/>
      <c r="AJ55" s="175"/>
      <c r="AK55" s="174"/>
      <c r="AL55" s="73"/>
      <c r="AM55" s="73"/>
      <c r="AN55" s="175"/>
      <c r="AO55" s="174"/>
      <c r="AP55" s="73"/>
      <c r="AQ55" s="73"/>
      <c r="AR55" s="175"/>
      <c r="AS55" s="174"/>
      <c r="AT55" s="73"/>
      <c r="AU55" s="73"/>
      <c r="AV55" s="73"/>
      <c r="AW55" s="208">
        <v>36</v>
      </c>
      <c r="AX55" s="209">
        <v>53</v>
      </c>
      <c r="AY55" s="195">
        <v>53</v>
      </c>
      <c r="AZ55" s="195">
        <v>53</v>
      </c>
      <c r="BA55" s="208">
        <v>15</v>
      </c>
      <c r="BB55" s="174"/>
      <c r="BC55" s="193"/>
      <c r="BD55" s="73"/>
      <c r="BE55" s="175"/>
      <c r="BF55" s="73"/>
      <c r="BG55" s="73"/>
      <c r="BH55" s="73"/>
      <c r="BI55" s="175"/>
    </row>
    <row r="56" spans="2:62" ht="15.75" hidden="1" thickBot="1" x14ac:dyDescent="0.3">
      <c r="B56" s="218" t="s">
        <v>573</v>
      </c>
      <c r="C56" s="219" t="s">
        <v>106</v>
      </c>
      <c r="D56" s="220">
        <v>10</v>
      </c>
      <c r="E56" s="221">
        <v>10</v>
      </c>
      <c r="F56" s="73"/>
      <c r="G56" s="73"/>
      <c r="H56" s="73"/>
      <c r="I56" s="73"/>
      <c r="J56" s="174"/>
      <c r="K56" s="73"/>
      <c r="L56" s="73"/>
      <c r="M56" s="73"/>
      <c r="N56" s="175"/>
      <c r="O56" s="174"/>
      <c r="P56" s="73"/>
      <c r="Q56" s="73"/>
      <c r="R56" s="186" t="s">
        <v>67</v>
      </c>
      <c r="S56" s="174"/>
      <c r="T56" s="73"/>
      <c r="U56" s="73"/>
      <c r="V56" s="175"/>
      <c r="W56" s="174"/>
      <c r="X56" s="73"/>
      <c r="Y56" s="73"/>
      <c r="Z56" s="73"/>
      <c r="AA56" s="186" t="s">
        <v>67</v>
      </c>
      <c r="AB56" s="210"/>
      <c r="AC56" s="73"/>
      <c r="AD56" s="73"/>
      <c r="AE56" s="175"/>
      <c r="AF56" s="174"/>
      <c r="AG56" s="73"/>
      <c r="AH56" s="73"/>
      <c r="AI56" s="73"/>
      <c r="AJ56" s="175"/>
      <c r="AK56" s="174"/>
      <c r="AL56" s="73"/>
      <c r="AM56" s="73"/>
      <c r="AN56" s="175"/>
      <c r="AO56" s="174"/>
      <c r="AP56" s="73"/>
      <c r="AQ56" s="73"/>
      <c r="AR56" s="175"/>
      <c r="AS56" s="174"/>
      <c r="AT56" s="73"/>
      <c r="AU56" s="73"/>
      <c r="AV56" s="73"/>
      <c r="AW56" s="175"/>
      <c r="AX56" s="174"/>
      <c r="AY56" s="73"/>
      <c r="AZ56" s="73"/>
      <c r="BA56" s="175"/>
      <c r="BB56" s="174"/>
      <c r="BC56" s="73"/>
      <c r="BD56" s="73"/>
      <c r="BE56" s="175"/>
      <c r="BF56" s="73"/>
      <c r="BG56" s="73"/>
      <c r="BH56" s="73"/>
      <c r="BI56" s="175"/>
    </row>
    <row r="57" spans="2:62" ht="44.25" hidden="1" customHeight="1" thickBot="1" x14ac:dyDescent="0.3">
      <c r="B57" s="281" t="s">
        <v>572</v>
      </c>
      <c r="C57" s="282" t="s">
        <v>107</v>
      </c>
      <c r="D57" s="283">
        <v>20</v>
      </c>
      <c r="E57" s="284">
        <v>0</v>
      </c>
      <c r="F57" s="270"/>
      <c r="G57" s="270"/>
      <c r="H57" s="270"/>
      <c r="I57" s="270"/>
      <c r="J57" s="271"/>
      <c r="K57" s="232"/>
      <c r="L57" s="232"/>
      <c r="M57" s="232"/>
      <c r="N57" s="236"/>
      <c r="O57" s="233"/>
      <c r="P57" s="232"/>
      <c r="Q57" s="232"/>
      <c r="R57" s="236"/>
      <c r="S57" s="233"/>
      <c r="T57" s="232"/>
      <c r="U57" s="243"/>
      <c r="V57" s="236"/>
      <c r="W57" s="233"/>
      <c r="X57" s="232"/>
      <c r="Y57" s="232"/>
      <c r="Z57" s="232"/>
      <c r="AA57" s="236"/>
      <c r="AB57" s="274" t="s">
        <v>67</v>
      </c>
      <c r="AC57" s="275" t="s">
        <v>67</v>
      </c>
      <c r="AD57" s="275" t="s">
        <v>67</v>
      </c>
      <c r="AE57" s="236"/>
      <c r="AF57" s="276"/>
      <c r="AG57" s="232"/>
      <c r="AH57" s="232"/>
      <c r="AI57" s="232"/>
      <c r="AJ57" s="236"/>
      <c r="AK57" s="233"/>
      <c r="AL57" s="232"/>
      <c r="AM57" s="232"/>
      <c r="AN57" s="236"/>
      <c r="AO57" s="233"/>
      <c r="AP57" s="232"/>
      <c r="AQ57" s="232"/>
      <c r="AR57" s="236"/>
      <c r="AS57" s="233"/>
      <c r="AT57" s="232"/>
      <c r="AU57" s="232"/>
      <c r="AV57" s="232"/>
      <c r="AW57" s="236"/>
      <c r="AX57" s="233"/>
      <c r="AY57" s="232"/>
      <c r="AZ57" s="232"/>
      <c r="BA57" s="236"/>
      <c r="BB57" s="233"/>
      <c r="BC57" s="232"/>
      <c r="BD57" s="232"/>
      <c r="BE57" s="236"/>
      <c r="BF57" s="232"/>
      <c r="BG57" s="232"/>
      <c r="BH57" s="232"/>
      <c r="BI57" s="236"/>
    </row>
    <row r="58" spans="2:62" ht="38.25" hidden="1" thickBot="1" x14ac:dyDescent="0.3">
      <c r="B58" s="266" t="s">
        <v>574</v>
      </c>
      <c r="C58" s="261" t="s">
        <v>108</v>
      </c>
      <c r="D58" s="261">
        <v>10</v>
      </c>
      <c r="E58" s="262">
        <v>10</v>
      </c>
      <c r="F58" s="268"/>
      <c r="G58" s="268"/>
      <c r="H58" s="268"/>
      <c r="I58" s="268"/>
      <c r="J58" s="269"/>
      <c r="K58" s="73"/>
      <c r="L58" s="73"/>
      <c r="M58" s="73"/>
      <c r="N58" s="175" t="s">
        <v>67</v>
      </c>
      <c r="O58" s="174" t="s">
        <v>67</v>
      </c>
      <c r="P58" s="73" t="s">
        <v>67</v>
      </c>
      <c r="Q58" s="73" t="s">
        <v>67</v>
      </c>
      <c r="R58" s="175"/>
      <c r="S58" s="174"/>
      <c r="T58" s="73"/>
      <c r="U58" s="184" t="s">
        <v>67</v>
      </c>
      <c r="V58" s="185" t="s">
        <v>67</v>
      </c>
      <c r="W58" s="200"/>
      <c r="X58" s="73"/>
      <c r="Y58" s="73"/>
      <c r="Z58" s="73"/>
      <c r="AA58" s="175"/>
      <c r="AB58" s="210"/>
      <c r="AC58" s="73"/>
      <c r="AD58" s="73"/>
      <c r="AE58" s="175"/>
      <c r="AF58" s="174"/>
      <c r="AG58" s="73"/>
      <c r="AH58" s="73"/>
      <c r="AI58" s="73"/>
      <c r="AJ58" s="175"/>
      <c r="AK58" s="174"/>
      <c r="AL58" s="73"/>
      <c r="AM58" s="73"/>
      <c r="AN58" s="175"/>
      <c r="AO58" s="174"/>
      <c r="AP58" s="73"/>
      <c r="AQ58" s="73"/>
      <c r="AR58" s="175"/>
      <c r="AS58" s="174"/>
      <c r="AT58" s="73"/>
      <c r="AU58" s="73"/>
      <c r="AV58" s="73"/>
      <c r="AW58" s="208">
        <v>36</v>
      </c>
      <c r="AX58" s="209">
        <v>53</v>
      </c>
      <c r="AY58" s="195">
        <v>53</v>
      </c>
      <c r="AZ58" s="195">
        <v>53</v>
      </c>
      <c r="BA58" s="208">
        <v>15</v>
      </c>
      <c r="BB58" s="174"/>
      <c r="BC58" s="193"/>
      <c r="BD58" s="73"/>
      <c r="BE58" s="175"/>
      <c r="BF58" s="73"/>
      <c r="BG58" s="73"/>
      <c r="BH58" s="73"/>
      <c r="BI58" s="175"/>
    </row>
    <row r="59" spans="2:62" ht="47.25" hidden="1" customHeight="1" thickBot="1" x14ac:dyDescent="0.3">
      <c r="B59" s="267" t="s">
        <v>575</v>
      </c>
      <c r="C59" s="263" t="s">
        <v>109</v>
      </c>
      <c r="D59" s="263">
        <v>10</v>
      </c>
      <c r="E59" s="264">
        <v>0</v>
      </c>
      <c r="F59" s="270"/>
      <c r="G59" s="270"/>
      <c r="H59" s="270" t="s">
        <v>67</v>
      </c>
      <c r="I59" s="270"/>
      <c r="J59" s="271"/>
      <c r="K59" s="232"/>
      <c r="L59" s="232"/>
      <c r="M59" s="232"/>
      <c r="N59" s="236"/>
      <c r="O59" s="233"/>
      <c r="P59" s="232"/>
      <c r="Q59" s="232"/>
      <c r="R59" s="236"/>
      <c r="S59" s="233"/>
      <c r="T59" s="232"/>
      <c r="U59" s="232"/>
      <c r="V59" s="236"/>
      <c r="W59" s="242" t="s">
        <v>67</v>
      </c>
      <c r="X59" s="232"/>
      <c r="Y59" s="232"/>
      <c r="Z59" s="232"/>
      <c r="AA59" s="236"/>
      <c r="AB59" s="233"/>
      <c r="AC59" s="232"/>
      <c r="AD59" s="232"/>
      <c r="AE59" s="240" t="s">
        <v>67</v>
      </c>
      <c r="AF59" s="241" t="s">
        <v>67</v>
      </c>
      <c r="AG59" s="237" t="s">
        <v>67</v>
      </c>
      <c r="AH59" s="237" t="s">
        <v>67</v>
      </c>
      <c r="AI59" s="232"/>
      <c r="AJ59" s="244"/>
      <c r="AK59" s="233"/>
      <c r="AL59" s="232"/>
      <c r="AM59" s="232"/>
      <c r="AN59" s="236"/>
      <c r="AO59" s="233"/>
      <c r="AP59" s="232"/>
      <c r="AQ59" s="232"/>
      <c r="AR59" s="236"/>
      <c r="AS59" s="233"/>
      <c r="AT59" s="232"/>
      <c r="AU59" s="232"/>
      <c r="AV59" s="232"/>
      <c r="AW59" s="236"/>
      <c r="AX59" s="233"/>
      <c r="AY59" s="232"/>
      <c r="AZ59" s="232"/>
      <c r="BA59" s="236"/>
      <c r="BB59" s="233"/>
      <c r="BC59" s="232"/>
      <c r="BD59" s="232"/>
      <c r="BE59" s="236"/>
      <c r="BF59" s="232"/>
      <c r="BG59" s="232"/>
      <c r="BH59" s="232"/>
      <c r="BI59" s="236"/>
    </row>
    <row r="60" spans="2:62" ht="47.25" hidden="1" customHeight="1" thickBot="1" x14ac:dyDescent="0.3">
      <c r="B60" s="285" t="s">
        <v>575</v>
      </c>
      <c r="C60" s="286" t="s">
        <v>110</v>
      </c>
      <c r="D60" s="286">
        <v>13</v>
      </c>
      <c r="E60" s="287">
        <v>0</v>
      </c>
      <c r="F60" s="268"/>
      <c r="G60" s="268" t="s">
        <v>67</v>
      </c>
      <c r="H60" s="268"/>
      <c r="I60" s="268"/>
      <c r="J60" s="269"/>
      <c r="K60" s="73"/>
      <c r="L60" s="73"/>
      <c r="M60" s="73"/>
      <c r="N60" s="175"/>
      <c r="O60" s="174"/>
      <c r="P60" s="73"/>
      <c r="Q60" s="73"/>
      <c r="R60" s="175"/>
      <c r="S60" s="174"/>
      <c r="T60" s="73"/>
      <c r="U60" s="73"/>
      <c r="V60" s="175"/>
      <c r="W60" s="174"/>
      <c r="X60" s="182" t="s">
        <v>67</v>
      </c>
      <c r="Y60" s="248"/>
      <c r="Z60" s="248"/>
      <c r="AA60" s="175"/>
      <c r="AB60" s="249"/>
      <c r="AC60" s="73"/>
      <c r="AD60" s="73"/>
      <c r="AE60" s="175"/>
      <c r="AF60" s="174"/>
      <c r="AG60" s="73"/>
      <c r="AH60" s="194" t="s">
        <v>67</v>
      </c>
      <c r="AI60" s="194" t="s">
        <v>156</v>
      </c>
      <c r="AJ60" s="202" t="s">
        <v>67</v>
      </c>
      <c r="AK60" s="174"/>
      <c r="AL60" s="193"/>
      <c r="AM60" s="73"/>
      <c r="AN60" s="175"/>
      <c r="AO60" s="174"/>
      <c r="AP60" s="73"/>
      <c r="AQ60" s="73"/>
      <c r="AR60" s="175"/>
      <c r="AS60" s="174"/>
      <c r="AT60" s="73"/>
      <c r="AU60" s="73"/>
      <c r="AV60" s="73"/>
      <c r="AW60" s="175"/>
      <c r="AX60" s="174"/>
      <c r="AY60" s="73"/>
      <c r="AZ60" s="73"/>
      <c r="BA60" s="175"/>
      <c r="BB60" s="174"/>
      <c r="BC60" s="73"/>
      <c r="BD60" s="73"/>
      <c r="BE60" s="175"/>
      <c r="BF60" s="73"/>
      <c r="BG60" s="73"/>
      <c r="BH60" s="73"/>
      <c r="BI60" s="175"/>
    </row>
    <row r="61" spans="2:62" ht="51" hidden="1" customHeight="1" thickBot="1" x14ac:dyDescent="0.3">
      <c r="B61" s="281" t="s">
        <v>6</v>
      </c>
      <c r="C61" s="282" t="s">
        <v>90</v>
      </c>
      <c r="D61" s="283">
        <v>19</v>
      </c>
      <c r="E61" s="283">
        <v>0</v>
      </c>
      <c r="F61" s="270"/>
      <c r="G61" s="270"/>
      <c r="H61" s="270"/>
      <c r="I61" s="270"/>
      <c r="J61" s="271"/>
      <c r="K61" s="232"/>
      <c r="L61" s="232"/>
      <c r="M61" s="232"/>
      <c r="N61" s="236"/>
      <c r="O61" s="233"/>
      <c r="P61" s="232"/>
      <c r="Q61" s="232"/>
      <c r="R61" s="236"/>
      <c r="S61" s="233"/>
      <c r="T61" s="232"/>
      <c r="U61" s="232"/>
      <c r="V61" s="236"/>
      <c r="W61" s="233"/>
      <c r="X61" s="232"/>
      <c r="Y61" s="232"/>
      <c r="Z61" s="232"/>
      <c r="AA61" s="235"/>
      <c r="AB61" s="233"/>
      <c r="AC61" s="232"/>
      <c r="AD61" s="232"/>
      <c r="AE61" s="236"/>
      <c r="AF61" s="233"/>
      <c r="AG61" s="232"/>
      <c r="AH61" s="232"/>
      <c r="AI61" s="232"/>
      <c r="AJ61" s="277" t="s">
        <v>67</v>
      </c>
      <c r="AK61" s="278" t="s">
        <v>67</v>
      </c>
      <c r="AL61" s="279" t="s">
        <v>67</v>
      </c>
      <c r="AM61" s="232"/>
      <c r="AN61" s="280"/>
      <c r="AO61" s="233"/>
      <c r="AP61" s="232"/>
      <c r="AQ61" s="232"/>
      <c r="AR61" s="236"/>
      <c r="AS61" s="233"/>
      <c r="AT61" s="232"/>
      <c r="AU61" s="232"/>
      <c r="AV61" s="232"/>
      <c r="AW61" s="236"/>
      <c r="AX61" s="233"/>
      <c r="AY61" s="232"/>
      <c r="AZ61" s="232"/>
      <c r="BA61" s="236"/>
      <c r="BB61" s="233"/>
      <c r="BC61" s="232"/>
      <c r="BD61" s="232"/>
      <c r="BE61" s="236"/>
      <c r="BF61" s="232"/>
      <c r="BG61" s="232"/>
      <c r="BH61" s="232"/>
      <c r="BI61" s="236"/>
    </row>
    <row r="62" spans="2:62" ht="50.25" hidden="1" customHeight="1" thickBot="1" x14ac:dyDescent="0.3">
      <c r="B62" s="288" t="s">
        <v>6</v>
      </c>
      <c r="C62" s="289" t="s">
        <v>91</v>
      </c>
      <c r="D62" s="290">
        <v>15</v>
      </c>
      <c r="E62" s="290">
        <v>0</v>
      </c>
      <c r="F62" s="272"/>
      <c r="G62" s="272"/>
      <c r="H62" s="272"/>
      <c r="I62" s="272"/>
      <c r="J62" s="273"/>
      <c r="K62" s="177"/>
      <c r="L62" s="177"/>
      <c r="M62" s="177"/>
      <c r="N62" s="178"/>
      <c r="O62" s="176"/>
      <c r="P62" s="177"/>
      <c r="Q62" s="177"/>
      <c r="R62" s="178"/>
      <c r="S62" s="176"/>
      <c r="T62" s="177"/>
      <c r="U62" s="177"/>
      <c r="V62" s="178"/>
      <c r="W62" s="176"/>
      <c r="X62" s="177"/>
      <c r="Y62" s="177"/>
      <c r="Z62" s="177"/>
      <c r="AA62" s="178"/>
      <c r="AB62" s="176"/>
      <c r="AC62" s="197"/>
      <c r="AD62" s="177"/>
      <c r="AE62" s="178"/>
      <c r="AF62" s="176"/>
      <c r="AG62" s="177"/>
      <c r="AH62" s="177"/>
      <c r="AI62" s="177"/>
      <c r="AJ62" s="178"/>
      <c r="AK62" s="176"/>
      <c r="AL62" s="251" t="s">
        <v>67</v>
      </c>
      <c r="AM62" s="251" t="s">
        <v>67</v>
      </c>
      <c r="AN62" s="255" t="s">
        <v>67</v>
      </c>
      <c r="AO62" s="176"/>
      <c r="AP62" s="257"/>
      <c r="AQ62" s="177"/>
      <c r="AR62" s="178"/>
      <c r="AS62" s="176"/>
      <c r="AT62" s="177"/>
      <c r="AU62" s="177"/>
      <c r="AV62" s="177"/>
      <c r="AW62" s="178"/>
      <c r="AX62" s="176"/>
      <c r="AY62" s="177"/>
      <c r="AZ62" s="177"/>
      <c r="BA62" s="178"/>
      <c r="BB62" s="176"/>
      <c r="BC62" s="177"/>
      <c r="BD62" s="177"/>
      <c r="BE62" s="178"/>
      <c r="BF62" s="177"/>
      <c r="BG62" s="177"/>
      <c r="BH62" s="177"/>
      <c r="BI62" s="178"/>
    </row>
    <row r="63" spans="2:62" ht="74.25" customHeight="1" thickBot="1" x14ac:dyDescent="0.3">
      <c r="B63" s="291" t="s">
        <v>12</v>
      </c>
      <c r="C63" s="292" t="s">
        <v>111</v>
      </c>
      <c r="D63" s="293">
        <v>11</v>
      </c>
      <c r="E63" s="293">
        <v>10</v>
      </c>
      <c r="F63" s="232"/>
      <c r="G63" s="232"/>
      <c r="H63" s="232"/>
      <c r="I63" s="232"/>
      <c r="J63" s="233"/>
      <c r="K63" s="232"/>
      <c r="L63" s="232"/>
      <c r="M63" s="232"/>
      <c r="N63" s="236"/>
      <c r="O63" s="233"/>
      <c r="P63" s="232"/>
      <c r="Q63" s="232"/>
      <c r="R63" s="236"/>
      <c r="S63" s="233"/>
      <c r="T63" s="232"/>
      <c r="U63" s="232"/>
      <c r="V63" s="236"/>
      <c r="W63" s="233"/>
      <c r="X63" s="232"/>
      <c r="Y63" s="232"/>
      <c r="Z63" s="232"/>
      <c r="AA63" s="236"/>
      <c r="AB63" s="233"/>
      <c r="AC63" s="298" t="s">
        <v>67</v>
      </c>
      <c r="AD63" s="232"/>
      <c r="AE63" s="236"/>
      <c r="AF63" s="233"/>
      <c r="AG63" s="232"/>
      <c r="AH63" s="232"/>
      <c r="AI63" s="232"/>
      <c r="AJ63" s="236"/>
      <c r="AK63" s="233"/>
      <c r="AL63" s="232"/>
      <c r="AM63" s="232"/>
      <c r="AN63" s="296">
        <v>26</v>
      </c>
      <c r="AO63" s="297">
        <v>53</v>
      </c>
      <c r="AP63" s="294">
        <v>53</v>
      </c>
      <c r="AQ63" s="294">
        <v>53</v>
      </c>
      <c r="AR63" s="296">
        <v>53</v>
      </c>
      <c r="AS63" s="297">
        <v>53</v>
      </c>
      <c r="AT63" s="294">
        <v>12</v>
      </c>
      <c r="AU63" s="232"/>
      <c r="AV63" s="295"/>
      <c r="AW63" s="236"/>
      <c r="AX63" s="233"/>
      <c r="AY63" s="232"/>
      <c r="AZ63" s="232"/>
      <c r="BA63" s="236"/>
      <c r="BB63" s="233"/>
      <c r="BC63" s="232"/>
      <c r="BD63" s="232"/>
      <c r="BE63" s="236"/>
      <c r="BF63" s="232"/>
      <c r="BG63" s="232"/>
      <c r="BH63" s="232"/>
      <c r="BI63" s="236"/>
    </row>
    <row r="64" spans="2:62" ht="59.25" customHeight="1" thickBot="1" x14ac:dyDescent="0.3">
      <c r="B64" s="291" t="s">
        <v>12</v>
      </c>
      <c r="C64" s="292" t="s">
        <v>92</v>
      </c>
      <c r="D64" s="293">
        <v>12</v>
      </c>
      <c r="E64" s="293">
        <v>5</v>
      </c>
      <c r="F64" s="232"/>
      <c r="G64" s="232"/>
      <c r="H64" s="232"/>
      <c r="I64" s="232"/>
      <c r="J64" s="233"/>
      <c r="K64" s="232"/>
      <c r="L64" s="232"/>
      <c r="M64" s="232"/>
      <c r="N64" s="236"/>
      <c r="O64" s="233"/>
      <c r="P64" s="232"/>
      <c r="Q64" s="232"/>
      <c r="R64" s="236"/>
      <c r="S64" s="233"/>
      <c r="T64" s="232"/>
      <c r="U64" s="232"/>
      <c r="V64" s="236"/>
      <c r="W64" s="233"/>
      <c r="X64" s="232"/>
      <c r="Y64" s="232"/>
      <c r="Z64" s="232"/>
      <c r="AA64" s="236"/>
      <c r="AB64" s="233"/>
      <c r="AC64" s="232"/>
      <c r="AD64" s="298" t="s">
        <v>67</v>
      </c>
      <c r="AE64" s="236"/>
      <c r="AF64" s="233"/>
      <c r="AG64" s="232"/>
      <c r="AH64" s="232"/>
      <c r="AI64" s="232"/>
      <c r="AJ64" s="236"/>
      <c r="AK64" s="233"/>
      <c r="AL64" s="232"/>
      <c r="AM64" s="232"/>
      <c r="AN64" s="236"/>
      <c r="AO64" s="233"/>
      <c r="AP64" s="232"/>
      <c r="AQ64" s="232"/>
      <c r="AR64" s="236"/>
      <c r="AS64" s="233"/>
      <c r="AT64" s="294">
        <v>41</v>
      </c>
      <c r="AU64" s="294">
        <v>53</v>
      </c>
      <c r="AV64" s="294">
        <v>53</v>
      </c>
      <c r="AW64" s="296">
        <v>53</v>
      </c>
      <c r="AX64" s="297">
        <v>53</v>
      </c>
      <c r="AY64" s="294">
        <v>7</v>
      </c>
      <c r="AZ64" s="232"/>
      <c r="BA64" s="280"/>
      <c r="BB64" s="233"/>
      <c r="BC64" s="232"/>
      <c r="BD64" s="232"/>
      <c r="BE64" s="236"/>
      <c r="BF64" s="232"/>
      <c r="BG64" s="232"/>
      <c r="BH64" s="232"/>
      <c r="BI64" s="236"/>
    </row>
    <row r="65" spans="2:62" ht="59.25" hidden="1" customHeight="1" x14ac:dyDescent="0.25">
      <c r="B65" s="82" t="s">
        <v>576</v>
      </c>
      <c r="C65" s="83" t="s">
        <v>93</v>
      </c>
      <c r="D65" s="84">
        <v>10</v>
      </c>
      <c r="E65" s="84">
        <v>10</v>
      </c>
      <c r="AE65" s="85" t="s">
        <v>67</v>
      </c>
      <c r="AG65" s="74"/>
    </row>
    <row r="66" spans="2:62" ht="59.25" hidden="1" customHeight="1" x14ac:dyDescent="0.25">
      <c r="B66" s="82" t="s">
        <v>576</v>
      </c>
      <c r="C66" s="83" t="s">
        <v>94</v>
      </c>
      <c r="D66" s="84">
        <v>10</v>
      </c>
      <c r="E66" s="84">
        <v>10</v>
      </c>
      <c r="AF66" s="85" t="s">
        <v>67</v>
      </c>
      <c r="AH66" s="74"/>
    </row>
    <row r="67" spans="2:62" ht="59.25" hidden="1" customHeight="1" x14ac:dyDescent="0.25">
      <c r="B67" s="82" t="s">
        <v>577</v>
      </c>
      <c r="C67" s="83" t="s">
        <v>95</v>
      </c>
      <c r="D67" s="84">
        <v>13</v>
      </c>
      <c r="E67" s="84">
        <v>13</v>
      </c>
      <c r="AG67" s="85" t="s">
        <v>67</v>
      </c>
      <c r="AI67" s="74"/>
    </row>
    <row r="68" spans="2:62" ht="59.25" hidden="1" customHeight="1" x14ac:dyDescent="0.25">
      <c r="B68" s="86" t="s">
        <v>578</v>
      </c>
      <c r="C68" s="87" t="s">
        <v>96</v>
      </c>
      <c r="D68" s="88">
        <v>20</v>
      </c>
      <c r="E68" s="88">
        <v>20</v>
      </c>
      <c r="AH68" s="89" t="s">
        <v>67</v>
      </c>
      <c r="AI68" s="89" t="s">
        <v>67</v>
      </c>
      <c r="AK68" s="74"/>
    </row>
    <row r="69" spans="2:62" ht="59.25" hidden="1" customHeight="1" x14ac:dyDescent="0.25"/>
    <row r="73" spans="2:62" ht="15.75" thickBot="1" x14ac:dyDescent="0.3">
      <c r="B73" s="189" t="s">
        <v>67</v>
      </c>
      <c r="C73" s="189"/>
      <c r="D73" s="189"/>
      <c r="E73" s="189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490"/>
      <c r="AG73" s="490"/>
      <c r="AH73" s="490"/>
      <c r="AI73" s="490"/>
      <c r="AJ73" s="490"/>
      <c r="AK73" s="490"/>
      <c r="AL73" s="490"/>
      <c r="AM73" s="490"/>
      <c r="AN73" s="490"/>
      <c r="AO73" s="490"/>
      <c r="AP73" s="490"/>
      <c r="AQ73" s="490"/>
      <c r="AR73" s="490"/>
      <c r="AS73" s="490"/>
      <c r="AT73" s="490"/>
      <c r="AU73" s="490"/>
      <c r="AV73" s="490"/>
      <c r="AW73" s="490"/>
      <c r="AX73" s="490"/>
      <c r="AY73" s="490"/>
      <c r="AZ73" s="490"/>
      <c r="BA73" s="490"/>
      <c r="BB73" s="169"/>
      <c r="BC73" s="169"/>
      <c r="BD73" s="169"/>
      <c r="BE73" s="169"/>
      <c r="BF73" s="169"/>
      <c r="BG73" s="169"/>
      <c r="BH73" s="169"/>
      <c r="BI73" s="169"/>
      <c r="BJ73" s="169"/>
    </row>
    <row r="74" spans="2:62" x14ac:dyDescent="0.25">
      <c r="B74" s="562" t="s">
        <v>555</v>
      </c>
      <c r="C74" s="563"/>
      <c r="D74" s="563"/>
      <c r="E74" s="564"/>
      <c r="F74" s="563" t="s">
        <v>556</v>
      </c>
      <c r="G74" s="563"/>
      <c r="H74" s="563"/>
      <c r="I74" s="563"/>
      <c r="J74" s="562" t="s">
        <v>557</v>
      </c>
      <c r="K74" s="563"/>
      <c r="L74" s="563"/>
      <c r="M74" s="563"/>
      <c r="N74" s="564"/>
      <c r="O74" s="562" t="s">
        <v>558</v>
      </c>
      <c r="P74" s="563"/>
      <c r="Q74" s="563"/>
      <c r="R74" s="564"/>
      <c r="S74" s="562" t="s">
        <v>559</v>
      </c>
      <c r="T74" s="563"/>
      <c r="U74" s="563"/>
      <c r="V74" s="564"/>
      <c r="W74" s="562" t="s">
        <v>560</v>
      </c>
      <c r="X74" s="563"/>
      <c r="Y74" s="563"/>
      <c r="Z74" s="563"/>
      <c r="AA74" s="564"/>
      <c r="AB74" s="562" t="s">
        <v>561</v>
      </c>
      <c r="AC74" s="563"/>
      <c r="AD74" s="563"/>
      <c r="AE74" s="564"/>
      <c r="AF74" s="562" t="s">
        <v>562</v>
      </c>
      <c r="AG74" s="563"/>
      <c r="AH74" s="563"/>
      <c r="AI74" s="563"/>
      <c r="AJ74" s="564"/>
      <c r="AK74" s="562" t="s">
        <v>563</v>
      </c>
      <c r="AL74" s="563"/>
      <c r="AM74" s="563"/>
      <c r="AN74" s="564"/>
      <c r="AO74" s="641" t="s">
        <v>564</v>
      </c>
      <c r="AP74" s="642"/>
      <c r="AQ74" s="642"/>
      <c r="AR74" s="643"/>
      <c r="AS74" s="641" t="s">
        <v>565</v>
      </c>
      <c r="AT74" s="642"/>
      <c r="AU74" s="642"/>
      <c r="AV74" s="642"/>
      <c r="AW74" s="643"/>
      <c r="AX74" s="641" t="s">
        <v>566</v>
      </c>
      <c r="AY74" s="642"/>
      <c r="AZ74" s="642"/>
      <c r="BA74" s="643"/>
      <c r="BB74" s="641" t="s">
        <v>567</v>
      </c>
      <c r="BC74" s="642"/>
      <c r="BD74" s="642"/>
      <c r="BE74" s="643"/>
      <c r="BF74" s="641" t="s">
        <v>556</v>
      </c>
      <c r="BG74" s="642"/>
      <c r="BH74" s="642"/>
      <c r="BI74" s="643"/>
      <c r="BJ74" s="169">
        <v>2019</v>
      </c>
    </row>
    <row r="75" spans="2:62" ht="15.75" thickBot="1" x14ac:dyDescent="0.3">
      <c r="B75" s="212" t="s">
        <v>3</v>
      </c>
      <c r="C75" s="213" t="s">
        <v>4</v>
      </c>
      <c r="D75" s="213" t="s">
        <v>388</v>
      </c>
      <c r="E75" s="214" t="s">
        <v>568</v>
      </c>
      <c r="F75" s="190">
        <v>2</v>
      </c>
      <c r="G75" s="190">
        <f>+F75+7</f>
        <v>9</v>
      </c>
      <c r="H75" s="190">
        <f>+G75+7</f>
        <v>16</v>
      </c>
      <c r="I75" s="190">
        <f>+H75+7</f>
        <v>23</v>
      </c>
      <c r="J75" s="632"/>
      <c r="K75" s="633"/>
      <c r="L75" s="633"/>
      <c r="M75" s="633"/>
      <c r="N75" s="634"/>
      <c r="O75" s="632"/>
      <c r="P75" s="633"/>
      <c r="Q75" s="633"/>
      <c r="R75" s="634"/>
      <c r="S75" s="632"/>
      <c r="T75" s="633"/>
      <c r="U75" s="633"/>
      <c r="V75" s="634"/>
      <c r="W75" s="632"/>
      <c r="X75" s="633"/>
      <c r="Y75" s="633"/>
      <c r="Z75" s="633"/>
      <c r="AA75" s="634"/>
      <c r="AB75" s="632"/>
      <c r="AC75" s="633"/>
      <c r="AD75" s="633"/>
      <c r="AE75" s="634"/>
      <c r="AF75" s="632"/>
      <c r="AG75" s="633"/>
      <c r="AH75" s="633"/>
      <c r="AI75" s="633"/>
      <c r="AJ75" s="634"/>
      <c r="AK75" s="632"/>
      <c r="AL75" s="633"/>
      <c r="AM75" s="633"/>
      <c r="AN75" s="634"/>
      <c r="AO75" s="644"/>
      <c r="AP75" s="645"/>
      <c r="AQ75" s="645"/>
      <c r="AR75" s="646"/>
      <c r="AS75" s="644"/>
      <c r="AT75" s="645"/>
      <c r="AU75" s="645"/>
      <c r="AV75" s="645"/>
      <c r="AW75" s="646"/>
      <c r="AX75" s="644"/>
      <c r="AY75" s="645"/>
      <c r="AZ75" s="645"/>
      <c r="BA75" s="646"/>
      <c r="BB75" s="644"/>
      <c r="BC75" s="645"/>
      <c r="BD75" s="645"/>
      <c r="BE75" s="646"/>
      <c r="BF75" s="644"/>
      <c r="BG75" s="645"/>
      <c r="BH75" s="645"/>
      <c r="BI75" s="646"/>
    </row>
    <row r="76" spans="2:62" ht="15.75" hidden="1" thickBot="1" x14ac:dyDescent="0.3">
      <c r="B76" s="179" t="s">
        <v>542</v>
      </c>
      <c r="C76" s="180" t="s">
        <v>569</v>
      </c>
      <c r="D76" s="180">
        <v>6</v>
      </c>
      <c r="E76" s="181">
        <v>0</v>
      </c>
      <c r="F76" s="73"/>
      <c r="G76" s="73"/>
      <c r="H76" s="73"/>
      <c r="I76" s="73"/>
      <c r="J76" s="174"/>
      <c r="K76" s="73"/>
      <c r="L76" s="73"/>
      <c r="M76" s="73"/>
      <c r="N76" s="175"/>
      <c r="O76" s="174"/>
      <c r="P76" s="73"/>
      <c r="Q76" s="73"/>
      <c r="R76" s="181" t="s">
        <v>67</v>
      </c>
      <c r="S76" s="200"/>
      <c r="T76" s="73"/>
      <c r="U76" s="73"/>
      <c r="V76" s="175"/>
      <c r="W76" s="174"/>
      <c r="X76" s="73"/>
      <c r="Y76" s="73"/>
      <c r="Z76" s="192">
        <v>53</v>
      </c>
      <c r="AA76" s="204">
        <v>31</v>
      </c>
      <c r="AB76" s="174"/>
      <c r="AC76" s="193"/>
      <c r="AD76" s="73"/>
      <c r="AE76" s="175"/>
      <c r="AF76" s="174"/>
      <c r="AG76" s="73"/>
      <c r="AH76" s="73"/>
      <c r="AI76" s="73"/>
      <c r="AJ76" s="175"/>
      <c r="AK76" s="174"/>
      <c r="AL76" s="73"/>
      <c r="AM76" s="73"/>
      <c r="AN76" s="175"/>
      <c r="AO76" s="207"/>
      <c r="AP76" s="73"/>
      <c r="AQ76" s="73"/>
      <c r="AR76" s="175"/>
      <c r="AS76" s="174"/>
      <c r="AT76" s="73"/>
      <c r="AU76" s="73"/>
      <c r="AV76" s="73"/>
      <c r="AW76" s="175"/>
      <c r="AX76" s="174"/>
      <c r="AY76" s="73"/>
      <c r="AZ76" s="73"/>
      <c r="BA76" s="175"/>
      <c r="BB76" s="174"/>
      <c r="BC76" s="73"/>
      <c r="BD76" s="73"/>
      <c r="BE76" s="175"/>
      <c r="BF76" s="73"/>
      <c r="BG76" s="73"/>
      <c r="BH76" s="73"/>
      <c r="BI76" s="175"/>
    </row>
    <row r="77" spans="2:62" ht="40.5" hidden="1" customHeight="1" thickBot="1" x14ac:dyDescent="0.3">
      <c r="B77" s="229" t="s">
        <v>570</v>
      </c>
      <c r="C77" s="230" t="s">
        <v>89</v>
      </c>
      <c r="D77" s="230">
        <v>3</v>
      </c>
      <c r="E77" s="231">
        <v>0</v>
      </c>
      <c r="F77" s="232"/>
      <c r="G77" s="232"/>
      <c r="H77" s="232"/>
      <c r="I77" s="232"/>
      <c r="J77" s="233"/>
      <c r="K77" s="232"/>
      <c r="L77" s="232"/>
      <c r="M77" s="73"/>
      <c r="N77" s="238" t="s">
        <v>67</v>
      </c>
      <c r="O77" s="233"/>
      <c r="P77" s="232" t="s">
        <v>67</v>
      </c>
      <c r="Q77" s="232"/>
      <c r="R77" s="236"/>
      <c r="S77" s="233"/>
      <c r="T77" s="232"/>
      <c r="U77" s="247" t="s">
        <v>67</v>
      </c>
      <c r="V77" s="235"/>
      <c r="W77" s="233"/>
      <c r="X77" s="232"/>
      <c r="Y77" s="232"/>
      <c r="Z77" s="232"/>
      <c r="AA77" s="236"/>
      <c r="AB77" s="233"/>
      <c r="AC77" s="232"/>
      <c r="AD77" s="232"/>
      <c r="AE77" s="236"/>
      <c r="AF77" s="233"/>
      <c r="AG77" s="232"/>
      <c r="AH77" s="232"/>
      <c r="AI77" s="232"/>
      <c r="AJ77" s="236"/>
      <c r="AK77" s="233"/>
      <c r="AL77" s="232"/>
      <c r="AM77" s="232"/>
      <c r="AN77" s="236"/>
      <c r="AO77" s="233"/>
      <c r="AP77" s="232"/>
      <c r="AQ77" s="232"/>
      <c r="AR77" s="236"/>
      <c r="AS77" s="233"/>
      <c r="AT77" s="232"/>
      <c r="AU77" s="232"/>
      <c r="AV77" s="232"/>
      <c r="AW77" s="236"/>
      <c r="AX77" s="233"/>
      <c r="AY77" s="232"/>
      <c r="AZ77" s="232"/>
      <c r="BA77" s="236"/>
      <c r="BB77" s="233"/>
      <c r="BC77" s="232"/>
      <c r="BD77" s="232"/>
      <c r="BE77" s="236"/>
      <c r="BF77" s="232"/>
      <c r="BG77" s="232"/>
      <c r="BH77" s="232"/>
      <c r="BI77" s="236"/>
    </row>
    <row r="78" spans="2:62" ht="40.5" hidden="1" customHeight="1" thickBot="1" x14ac:dyDescent="0.3">
      <c r="B78" s="229" t="s">
        <v>571</v>
      </c>
      <c r="C78" s="230" t="s">
        <v>104</v>
      </c>
      <c r="D78" s="230">
        <v>11</v>
      </c>
      <c r="E78" s="231">
        <v>1</v>
      </c>
      <c r="F78" s="232"/>
      <c r="G78" s="232"/>
      <c r="H78" s="232"/>
      <c r="I78" s="232"/>
      <c r="J78" s="233"/>
      <c r="K78" s="232"/>
      <c r="L78" s="232"/>
      <c r="M78" s="232" t="s">
        <v>67</v>
      </c>
      <c r="N78" s="236"/>
      <c r="O78" s="252" t="s">
        <v>67</v>
      </c>
      <c r="P78" s="232" t="s">
        <v>67</v>
      </c>
      <c r="Q78" s="232"/>
      <c r="R78" s="236"/>
      <c r="S78" s="233"/>
      <c r="T78" s="232"/>
      <c r="U78" s="247" t="s">
        <v>67</v>
      </c>
      <c r="V78" s="245" t="s">
        <v>67</v>
      </c>
      <c r="W78" s="246" t="s">
        <v>67</v>
      </c>
      <c r="X78" s="247" t="s">
        <v>67</v>
      </c>
      <c r="Y78" s="235"/>
      <c r="Z78" s="232"/>
      <c r="AA78" s="236"/>
      <c r="AB78" s="233"/>
      <c r="AC78" s="232"/>
      <c r="AD78" s="232"/>
      <c r="AE78" s="236"/>
      <c r="AF78" s="233"/>
      <c r="AG78" s="232"/>
      <c r="AH78" s="232"/>
      <c r="AI78" s="232"/>
      <c r="AJ78" s="236"/>
      <c r="AK78" s="233"/>
      <c r="AL78" s="232"/>
      <c r="AM78" s="232"/>
      <c r="AN78" s="236"/>
      <c r="AO78" s="233"/>
      <c r="AP78" s="232"/>
      <c r="AQ78" s="232"/>
      <c r="AR78" s="236"/>
      <c r="AS78" s="233"/>
      <c r="AT78" s="232"/>
      <c r="AU78" s="232"/>
      <c r="AV78" s="232"/>
      <c r="AW78" s="236"/>
      <c r="AX78" s="233"/>
      <c r="AY78" s="232"/>
      <c r="AZ78" s="232"/>
      <c r="BA78" s="236"/>
      <c r="BB78" s="233"/>
      <c r="BC78" s="232"/>
      <c r="BD78" s="232"/>
      <c r="BE78" s="236"/>
      <c r="BF78" s="232"/>
      <c r="BG78" s="232"/>
      <c r="BH78" s="232"/>
      <c r="BI78" s="236"/>
    </row>
    <row r="79" spans="2:62" ht="82.5" customHeight="1" thickBot="1" x14ac:dyDescent="0.3">
      <c r="B79" s="309" t="s">
        <v>737</v>
      </c>
      <c r="C79" s="310" t="s">
        <v>105</v>
      </c>
      <c r="D79" s="310">
        <v>15</v>
      </c>
      <c r="E79" s="311">
        <v>15</v>
      </c>
      <c r="F79" s="232" t="s">
        <v>67</v>
      </c>
      <c r="G79" s="232" t="s">
        <v>67</v>
      </c>
      <c r="H79" s="232"/>
      <c r="I79" s="232"/>
      <c r="J79" s="233"/>
      <c r="K79" s="232"/>
      <c r="L79" s="232"/>
      <c r="M79" s="232"/>
      <c r="N79" s="236" t="s">
        <v>67</v>
      </c>
      <c r="O79" s="233" t="s">
        <v>67</v>
      </c>
      <c r="P79" s="232" t="s">
        <v>67</v>
      </c>
      <c r="Q79" s="232" t="s">
        <v>67</v>
      </c>
      <c r="R79" s="235"/>
      <c r="S79" s="233"/>
      <c r="T79" s="232"/>
      <c r="U79" s="232" t="s">
        <v>67</v>
      </c>
      <c r="V79" s="236"/>
      <c r="W79" s="233" t="s">
        <v>67</v>
      </c>
      <c r="X79" s="232"/>
      <c r="Y79" s="232"/>
      <c r="Z79" s="232"/>
      <c r="AA79" s="236"/>
      <c r="AB79" s="232"/>
      <c r="AC79" s="232"/>
      <c r="AD79" s="232"/>
      <c r="AE79" s="236"/>
      <c r="AF79" s="233"/>
      <c r="AG79" s="232"/>
      <c r="AH79" s="232"/>
      <c r="AI79" s="232"/>
      <c r="AJ79" s="236"/>
      <c r="AK79" s="233"/>
      <c r="AL79" s="232"/>
      <c r="AM79" s="232"/>
      <c r="AN79" s="236"/>
      <c r="AO79" s="233"/>
      <c r="AP79" s="232"/>
      <c r="AQ79" s="232"/>
      <c r="AR79" s="236"/>
      <c r="AS79" s="233"/>
      <c r="AT79" s="232"/>
      <c r="AU79" s="232"/>
      <c r="AV79" s="232"/>
      <c r="AW79" s="236"/>
      <c r="AX79" s="232"/>
      <c r="AY79" s="232"/>
      <c r="AZ79" s="312">
        <v>53</v>
      </c>
      <c r="BA79" s="313">
        <v>15</v>
      </c>
      <c r="BB79" s="314">
        <v>53</v>
      </c>
      <c r="BC79" s="312">
        <v>53</v>
      </c>
      <c r="BD79" s="312">
        <v>53</v>
      </c>
      <c r="BE79" s="236"/>
      <c r="BF79" s="232"/>
      <c r="BG79" s="232"/>
      <c r="BH79" s="232"/>
      <c r="BI79" s="236"/>
    </row>
    <row r="80" spans="2:62" ht="18.75" hidden="1" x14ac:dyDescent="0.25">
      <c r="B80" s="302" t="s">
        <v>573</v>
      </c>
      <c r="C80" s="303" t="s">
        <v>106</v>
      </c>
      <c r="D80" s="304">
        <v>10</v>
      </c>
      <c r="E80" s="305">
        <v>10</v>
      </c>
      <c r="F80" s="73"/>
      <c r="G80" s="73"/>
      <c r="H80" s="73"/>
      <c r="I80" s="73"/>
      <c r="J80" s="174"/>
      <c r="K80" s="73"/>
      <c r="L80" s="73"/>
      <c r="M80" s="73"/>
      <c r="N80" s="175"/>
      <c r="O80" s="174"/>
      <c r="P80" s="73"/>
      <c r="Q80" s="73"/>
      <c r="R80" s="186" t="s">
        <v>67</v>
      </c>
      <c r="S80" s="174"/>
      <c r="T80" s="73"/>
      <c r="U80" s="73"/>
      <c r="V80" s="175"/>
      <c r="W80" s="174"/>
      <c r="X80" s="73"/>
      <c r="Y80" s="73"/>
      <c r="Z80" s="73"/>
      <c r="AA80" s="186" t="s">
        <v>67</v>
      </c>
      <c r="AB80" s="210"/>
      <c r="AC80" s="73"/>
      <c r="AD80" s="73"/>
      <c r="AE80" s="175"/>
      <c r="AF80" s="174"/>
      <c r="AG80" s="73"/>
      <c r="AH80" s="73"/>
      <c r="AI80" s="73"/>
      <c r="AJ80" s="175"/>
      <c r="AK80" s="174"/>
      <c r="AL80" s="73"/>
      <c r="AM80" s="73"/>
      <c r="AN80" s="175"/>
      <c r="AO80" s="174"/>
      <c r="AP80" s="73"/>
      <c r="AQ80" s="73"/>
      <c r="AR80" s="175"/>
      <c r="AS80" s="174"/>
      <c r="AT80" s="73"/>
      <c r="AU80" s="73"/>
      <c r="AV80" s="73"/>
      <c r="AW80" s="175"/>
      <c r="AX80" s="73"/>
      <c r="AY80" s="73"/>
      <c r="AZ80" s="73"/>
      <c r="BA80" s="175"/>
      <c r="BB80" s="174"/>
      <c r="BC80" s="73"/>
      <c r="BD80" s="73"/>
      <c r="BE80" s="175"/>
      <c r="BF80" s="73"/>
      <c r="BG80" s="73"/>
      <c r="BH80" s="73"/>
      <c r="BI80" s="175"/>
    </row>
    <row r="81" spans="2:62" ht="44.25" hidden="1" customHeight="1" thickBot="1" x14ac:dyDescent="0.3">
      <c r="B81" s="281" t="s">
        <v>572</v>
      </c>
      <c r="C81" s="306" t="s">
        <v>107</v>
      </c>
      <c r="D81" s="307">
        <v>20</v>
      </c>
      <c r="E81" s="308">
        <v>0</v>
      </c>
      <c r="F81" s="270"/>
      <c r="G81" s="270"/>
      <c r="H81" s="270"/>
      <c r="I81" s="270"/>
      <c r="J81" s="271"/>
      <c r="K81" s="232"/>
      <c r="L81" s="232"/>
      <c r="M81" s="232"/>
      <c r="N81" s="236"/>
      <c r="O81" s="233"/>
      <c r="P81" s="232"/>
      <c r="Q81" s="232"/>
      <c r="R81" s="236"/>
      <c r="S81" s="233"/>
      <c r="T81" s="232"/>
      <c r="U81" s="243"/>
      <c r="V81" s="236"/>
      <c r="W81" s="233"/>
      <c r="X81" s="232"/>
      <c r="Y81" s="232"/>
      <c r="Z81" s="232"/>
      <c r="AA81" s="236"/>
      <c r="AB81" s="274" t="s">
        <v>67</v>
      </c>
      <c r="AC81" s="275" t="s">
        <v>67</v>
      </c>
      <c r="AD81" s="275" t="s">
        <v>67</v>
      </c>
      <c r="AE81" s="236"/>
      <c r="AF81" s="276"/>
      <c r="AG81" s="232"/>
      <c r="AH81" s="232"/>
      <c r="AI81" s="232"/>
      <c r="AJ81" s="236"/>
      <c r="AK81" s="233"/>
      <c r="AL81" s="232"/>
      <c r="AM81" s="232"/>
      <c r="AN81" s="236"/>
      <c r="AO81" s="233"/>
      <c r="AP81" s="232"/>
      <c r="AQ81" s="232"/>
      <c r="AR81" s="236"/>
      <c r="AS81" s="233"/>
      <c r="AT81" s="232"/>
      <c r="AU81" s="232"/>
      <c r="AV81" s="232"/>
      <c r="AW81" s="236"/>
      <c r="AX81" s="232"/>
      <c r="AY81" s="232"/>
      <c r="AZ81" s="232"/>
      <c r="BA81" s="236"/>
      <c r="BB81" s="233"/>
      <c r="BC81" s="232"/>
      <c r="BD81" s="232"/>
      <c r="BE81" s="236"/>
      <c r="BF81" s="232"/>
      <c r="BG81" s="232"/>
      <c r="BH81" s="232"/>
      <c r="BI81" s="236"/>
    </row>
    <row r="82" spans="2:62" ht="67.5" customHeight="1" thickBot="1" x14ac:dyDescent="0.3">
      <c r="B82" s="309" t="s">
        <v>72</v>
      </c>
      <c r="C82" s="310" t="s">
        <v>108</v>
      </c>
      <c r="D82" s="310">
        <v>10</v>
      </c>
      <c r="E82" s="311">
        <v>10</v>
      </c>
      <c r="F82" s="270"/>
      <c r="G82" s="270"/>
      <c r="H82" s="270"/>
      <c r="I82" s="270"/>
      <c r="J82" s="271"/>
      <c r="K82" s="232"/>
      <c r="L82" s="232"/>
      <c r="M82" s="232"/>
      <c r="N82" s="236" t="s">
        <v>67</v>
      </c>
      <c r="O82" s="233" t="s">
        <v>67</v>
      </c>
      <c r="P82" s="232" t="s">
        <v>67</v>
      </c>
      <c r="Q82" s="232" t="s">
        <v>67</v>
      </c>
      <c r="R82" s="236"/>
      <c r="S82" s="233"/>
      <c r="T82" s="232"/>
      <c r="U82" s="232" t="s">
        <v>67</v>
      </c>
      <c r="V82" s="236"/>
      <c r="W82" s="239"/>
      <c r="X82" s="232"/>
      <c r="Y82" s="232"/>
      <c r="Z82" s="232"/>
      <c r="AA82" s="236"/>
      <c r="AB82" s="232"/>
      <c r="AC82" s="232"/>
      <c r="AD82" s="232"/>
      <c r="AE82" s="236"/>
      <c r="AF82" s="233"/>
      <c r="AG82" s="232"/>
      <c r="AH82" s="232"/>
      <c r="AI82" s="232"/>
      <c r="AJ82" s="236"/>
      <c r="AK82" s="233"/>
      <c r="AL82" s="232"/>
      <c r="AM82" s="232"/>
      <c r="AN82" s="236"/>
      <c r="AO82" s="233"/>
      <c r="AP82" s="232"/>
      <c r="AQ82" s="232"/>
      <c r="AR82" s="236"/>
      <c r="AS82" s="233"/>
      <c r="AT82" s="232"/>
      <c r="AU82" s="232"/>
      <c r="AV82" s="232"/>
      <c r="AW82" s="236"/>
      <c r="AX82" s="232"/>
      <c r="AY82" s="232"/>
      <c r="AZ82" s="312">
        <v>53</v>
      </c>
      <c r="BA82" s="313">
        <v>15</v>
      </c>
      <c r="BB82" s="314">
        <v>53</v>
      </c>
      <c r="BC82" s="312">
        <v>53</v>
      </c>
      <c r="BD82" s="312">
        <v>53</v>
      </c>
      <c r="BE82" s="236"/>
      <c r="BF82" s="232"/>
      <c r="BG82" s="232"/>
      <c r="BH82" s="232"/>
      <c r="BI82" s="236"/>
    </row>
    <row r="83" spans="2:62" ht="47.25" hidden="1" customHeight="1" thickBot="1" x14ac:dyDescent="0.3">
      <c r="B83" s="267" t="s">
        <v>575</v>
      </c>
      <c r="C83" s="263" t="s">
        <v>109</v>
      </c>
      <c r="D83" s="263">
        <v>10</v>
      </c>
      <c r="E83" s="264">
        <v>0</v>
      </c>
      <c r="F83" s="270"/>
      <c r="G83" s="270"/>
      <c r="H83" s="270" t="s">
        <v>67</v>
      </c>
      <c r="I83" s="270"/>
      <c r="J83" s="271"/>
      <c r="K83" s="232"/>
      <c r="L83" s="232"/>
      <c r="M83" s="232"/>
      <c r="N83" s="236"/>
      <c r="O83" s="233"/>
      <c r="P83" s="232"/>
      <c r="Q83" s="232"/>
      <c r="R83" s="236"/>
      <c r="S83" s="233"/>
      <c r="T83" s="232"/>
      <c r="U83" s="232"/>
      <c r="V83" s="236"/>
      <c r="W83" s="242" t="s">
        <v>67</v>
      </c>
      <c r="X83" s="232"/>
      <c r="Y83" s="232"/>
      <c r="Z83" s="232"/>
      <c r="AA83" s="236"/>
      <c r="AB83" s="233"/>
      <c r="AC83" s="232"/>
      <c r="AD83" s="232"/>
      <c r="AE83" s="240" t="s">
        <v>67</v>
      </c>
      <c r="AF83" s="241" t="s">
        <v>67</v>
      </c>
      <c r="AG83" s="237" t="s">
        <v>67</v>
      </c>
      <c r="AH83" s="237" t="s">
        <v>67</v>
      </c>
      <c r="AI83" s="232"/>
      <c r="AJ83" s="244"/>
      <c r="AK83" s="233"/>
      <c r="AL83" s="232"/>
      <c r="AM83" s="232"/>
      <c r="AN83" s="236"/>
      <c r="AO83" s="233"/>
      <c r="AP83" s="232"/>
      <c r="AQ83" s="232"/>
      <c r="AR83" s="236"/>
      <c r="AS83" s="233"/>
      <c r="AT83" s="232"/>
      <c r="AU83" s="232"/>
      <c r="AV83" s="232"/>
      <c r="AW83" s="236"/>
      <c r="AX83" s="233"/>
      <c r="AY83" s="232"/>
      <c r="AZ83" s="232"/>
      <c r="BA83" s="236"/>
      <c r="BB83" s="233"/>
      <c r="BC83" s="232"/>
      <c r="BD83" s="232"/>
      <c r="BE83" s="236"/>
      <c r="BF83" s="232"/>
      <c r="BG83" s="232"/>
      <c r="BH83" s="232"/>
      <c r="BI83" s="236"/>
    </row>
    <row r="84" spans="2:62" ht="47.25" hidden="1" customHeight="1" thickBot="1" x14ac:dyDescent="0.3">
      <c r="B84" s="285" t="s">
        <v>575</v>
      </c>
      <c r="C84" s="286" t="s">
        <v>110</v>
      </c>
      <c r="D84" s="286">
        <v>13</v>
      </c>
      <c r="E84" s="287">
        <v>0</v>
      </c>
      <c r="F84" s="268"/>
      <c r="G84" s="268" t="s">
        <v>67</v>
      </c>
      <c r="H84" s="268"/>
      <c r="I84" s="268"/>
      <c r="J84" s="269"/>
      <c r="K84" s="73"/>
      <c r="L84" s="73"/>
      <c r="M84" s="73"/>
      <c r="N84" s="175"/>
      <c r="O84" s="174"/>
      <c r="P84" s="73"/>
      <c r="Q84" s="73"/>
      <c r="R84" s="175"/>
      <c r="S84" s="174"/>
      <c r="T84" s="73"/>
      <c r="U84" s="73"/>
      <c r="V84" s="175"/>
      <c r="W84" s="174"/>
      <c r="X84" s="182" t="s">
        <v>67</v>
      </c>
      <c r="Y84" s="248"/>
      <c r="Z84" s="248"/>
      <c r="AA84" s="175"/>
      <c r="AB84" s="249"/>
      <c r="AC84" s="73"/>
      <c r="AD84" s="73"/>
      <c r="AE84" s="175"/>
      <c r="AF84" s="174"/>
      <c r="AG84" s="73"/>
      <c r="AH84" s="194" t="s">
        <v>67</v>
      </c>
      <c r="AI84" s="194" t="s">
        <v>156</v>
      </c>
      <c r="AJ84" s="202" t="s">
        <v>67</v>
      </c>
      <c r="AK84" s="174"/>
      <c r="AL84" s="193"/>
      <c r="AM84" s="73"/>
      <c r="AN84" s="175"/>
      <c r="AO84" s="174"/>
      <c r="AP84" s="73"/>
      <c r="AQ84" s="73"/>
      <c r="AR84" s="175"/>
      <c r="AS84" s="174"/>
      <c r="AT84" s="73"/>
      <c r="AU84" s="73"/>
      <c r="AV84" s="73"/>
      <c r="AW84" s="175"/>
      <c r="AX84" s="174"/>
      <c r="AY84" s="73"/>
      <c r="AZ84" s="73"/>
      <c r="BA84" s="175"/>
      <c r="BB84" s="174"/>
      <c r="BC84" s="73"/>
      <c r="BD84" s="73"/>
      <c r="BE84" s="175"/>
      <c r="BF84" s="73"/>
      <c r="BG84" s="73"/>
      <c r="BH84" s="73"/>
      <c r="BI84" s="175"/>
    </row>
    <row r="85" spans="2:62" ht="51" hidden="1" customHeight="1" thickBot="1" x14ac:dyDescent="0.3">
      <c r="B85" s="281" t="s">
        <v>6</v>
      </c>
      <c r="C85" s="282" t="s">
        <v>90</v>
      </c>
      <c r="D85" s="283">
        <v>19</v>
      </c>
      <c r="E85" s="283">
        <v>0</v>
      </c>
      <c r="F85" s="270"/>
      <c r="G85" s="270"/>
      <c r="H85" s="270"/>
      <c r="I85" s="270"/>
      <c r="J85" s="271"/>
      <c r="K85" s="232"/>
      <c r="L85" s="232"/>
      <c r="M85" s="232"/>
      <c r="N85" s="236"/>
      <c r="O85" s="233"/>
      <c r="P85" s="232"/>
      <c r="Q85" s="232"/>
      <c r="R85" s="236"/>
      <c r="S85" s="233"/>
      <c r="T85" s="232"/>
      <c r="U85" s="232"/>
      <c r="V85" s="236"/>
      <c r="W85" s="233"/>
      <c r="X85" s="232"/>
      <c r="Y85" s="232"/>
      <c r="Z85" s="232"/>
      <c r="AA85" s="235"/>
      <c r="AB85" s="233"/>
      <c r="AC85" s="232"/>
      <c r="AD85" s="232"/>
      <c r="AE85" s="236"/>
      <c r="AF85" s="233"/>
      <c r="AG85" s="232"/>
      <c r="AH85" s="232"/>
      <c r="AI85" s="232"/>
      <c r="AJ85" s="277" t="s">
        <v>67</v>
      </c>
      <c r="AK85" s="278" t="s">
        <v>67</v>
      </c>
      <c r="AL85" s="279" t="s">
        <v>67</v>
      </c>
      <c r="AM85" s="232"/>
      <c r="AN85" s="280"/>
      <c r="AO85" s="233"/>
      <c r="AP85" s="232"/>
      <c r="AQ85" s="232"/>
      <c r="AR85" s="236"/>
      <c r="AS85" s="233"/>
      <c r="AT85" s="232"/>
      <c r="AU85" s="232"/>
      <c r="AV85" s="232"/>
      <c r="AW85" s="236"/>
      <c r="AX85" s="233"/>
      <c r="AY85" s="232"/>
      <c r="AZ85" s="232"/>
      <c r="BA85" s="236"/>
      <c r="BB85" s="233"/>
      <c r="BC85" s="232"/>
      <c r="BD85" s="232"/>
      <c r="BE85" s="236"/>
      <c r="BF85" s="232"/>
      <c r="BG85" s="232"/>
      <c r="BH85" s="232"/>
      <c r="BI85" s="236"/>
    </row>
    <row r="86" spans="2:62" ht="50.25" hidden="1" customHeight="1" thickBot="1" x14ac:dyDescent="0.3">
      <c r="B86" s="288" t="s">
        <v>6</v>
      </c>
      <c r="C86" s="289" t="s">
        <v>91</v>
      </c>
      <c r="D86" s="290">
        <v>15</v>
      </c>
      <c r="E86" s="290">
        <v>0</v>
      </c>
      <c r="F86" s="272"/>
      <c r="G86" s="272"/>
      <c r="H86" s="272"/>
      <c r="I86" s="272"/>
      <c r="J86" s="273"/>
      <c r="K86" s="177"/>
      <c r="L86" s="177"/>
      <c r="M86" s="177"/>
      <c r="N86" s="178"/>
      <c r="O86" s="176"/>
      <c r="P86" s="177"/>
      <c r="Q86" s="177"/>
      <c r="R86" s="178"/>
      <c r="S86" s="176"/>
      <c r="T86" s="177"/>
      <c r="U86" s="177"/>
      <c r="V86" s="178"/>
      <c r="W86" s="176"/>
      <c r="X86" s="177"/>
      <c r="Y86" s="177"/>
      <c r="Z86" s="177"/>
      <c r="AA86" s="178"/>
      <c r="AB86" s="176"/>
      <c r="AC86" s="197"/>
      <c r="AD86" s="177"/>
      <c r="AE86" s="178"/>
      <c r="AF86" s="176"/>
      <c r="AG86" s="177"/>
      <c r="AH86" s="177"/>
      <c r="AI86" s="177"/>
      <c r="AJ86" s="178"/>
      <c r="AK86" s="176"/>
      <c r="AL86" s="251" t="s">
        <v>67</v>
      </c>
      <c r="AM86" s="251" t="s">
        <v>67</v>
      </c>
      <c r="AN86" s="255" t="s">
        <v>67</v>
      </c>
      <c r="AO86" s="176"/>
      <c r="AP86" s="257"/>
      <c r="AQ86" s="177"/>
      <c r="AR86" s="178"/>
      <c r="AS86" s="176"/>
      <c r="AT86" s="177"/>
      <c r="AU86" s="177"/>
      <c r="AV86" s="177"/>
      <c r="AW86" s="178"/>
      <c r="AX86" s="176"/>
      <c r="AY86" s="177"/>
      <c r="AZ86" s="177"/>
      <c r="BA86" s="178"/>
      <c r="BB86" s="176"/>
      <c r="BC86" s="177"/>
      <c r="BD86" s="177"/>
      <c r="BE86" s="178"/>
      <c r="BF86" s="177"/>
      <c r="BG86" s="177"/>
      <c r="BH86" s="177"/>
      <c r="BI86" s="178"/>
    </row>
    <row r="87" spans="2:62" ht="74.25" hidden="1" customHeight="1" thickBot="1" x14ac:dyDescent="0.3">
      <c r="B87" s="291" t="s">
        <v>12</v>
      </c>
      <c r="C87" s="292" t="s">
        <v>111</v>
      </c>
      <c r="D87" s="293">
        <v>11</v>
      </c>
      <c r="E87" s="293">
        <v>10</v>
      </c>
      <c r="F87" s="232"/>
      <c r="G87" s="232"/>
      <c r="H87" s="232"/>
      <c r="I87" s="232"/>
      <c r="J87" s="233"/>
      <c r="K87" s="232"/>
      <c r="L87" s="232"/>
      <c r="M87" s="232"/>
      <c r="N87" s="236"/>
      <c r="O87" s="233"/>
      <c r="P87" s="232"/>
      <c r="Q87" s="232"/>
      <c r="R87" s="236"/>
      <c r="S87" s="233"/>
      <c r="T87" s="232"/>
      <c r="U87" s="232"/>
      <c r="V87" s="236"/>
      <c r="W87" s="233"/>
      <c r="X87" s="232"/>
      <c r="Y87" s="232"/>
      <c r="Z87" s="232"/>
      <c r="AA87" s="236"/>
      <c r="AB87" s="233"/>
      <c r="AC87" s="298" t="s">
        <v>67</v>
      </c>
      <c r="AD87" s="232"/>
      <c r="AE87" s="236"/>
      <c r="AF87" s="233"/>
      <c r="AG87" s="232"/>
      <c r="AH87" s="232"/>
      <c r="AI87" s="232"/>
      <c r="AJ87" s="236"/>
      <c r="AK87" s="233"/>
      <c r="AL87" s="232"/>
      <c r="AM87" s="232"/>
      <c r="AN87" s="296">
        <v>26</v>
      </c>
      <c r="AO87" s="297">
        <v>53</v>
      </c>
      <c r="AP87" s="294">
        <v>53</v>
      </c>
      <c r="AQ87" s="294">
        <v>53</v>
      </c>
      <c r="AR87" s="296">
        <v>53</v>
      </c>
      <c r="AS87" s="297">
        <v>53</v>
      </c>
      <c r="AT87" s="294">
        <v>12</v>
      </c>
      <c r="AU87" s="232"/>
      <c r="AV87" s="295"/>
      <c r="AW87" s="236"/>
      <c r="AX87" s="233"/>
      <c r="AY87" s="232"/>
      <c r="AZ87" s="232"/>
      <c r="BA87" s="236"/>
      <c r="BB87" s="233"/>
      <c r="BC87" s="232"/>
      <c r="BD87" s="232"/>
      <c r="BE87" s="236"/>
      <c r="BF87" s="232"/>
      <c r="BG87" s="232"/>
      <c r="BH87" s="232"/>
      <c r="BI87" s="236"/>
    </row>
    <row r="88" spans="2:62" ht="59.25" hidden="1" customHeight="1" thickBot="1" x14ac:dyDescent="0.3">
      <c r="B88" s="291" t="s">
        <v>12</v>
      </c>
      <c r="C88" s="292" t="s">
        <v>92</v>
      </c>
      <c r="D88" s="293">
        <v>12</v>
      </c>
      <c r="E88" s="293">
        <v>5</v>
      </c>
      <c r="F88" s="232"/>
      <c r="G88" s="232"/>
      <c r="H88" s="232"/>
      <c r="I88" s="232"/>
      <c r="J88" s="233"/>
      <c r="K88" s="232"/>
      <c r="L88" s="232"/>
      <c r="M88" s="232"/>
      <c r="N88" s="236"/>
      <c r="O88" s="233"/>
      <c r="P88" s="232"/>
      <c r="Q88" s="232"/>
      <c r="R88" s="236"/>
      <c r="S88" s="233"/>
      <c r="T88" s="232"/>
      <c r="U88" s="232"/>
      <c r="V88" s="236"/>
      <c r="W88" s="233"/>
      <c r="X88" s="232"/>
      <c r="Y88" s="232"/>
      <c r="Z88" s="232"/>
      <c r="AA88" s="236"/>
      <c r="AB88" s="233"/>
      <c r="AC88" s="232"/>
      <c r="AD88" s="298" t="s">
        <v>67</v>
      </c>
      <c r="AE88" s="236"/>
      <c r="AF88" s="233"/>
      <c r="AG88" s="232"/>
      <c r="AH88" s="232"/>
      <c r="AI88" s="232"/>
      <c r="AJ88" s="236"/>
      <c r="AK88" s="233"/>
      <c r="AL88" s="232"/>
      <c r="AM88" s="232"/>
      <c r="AN88" s="236"/>
      <c r="AO88" s="233"/>
      <c r="AP88" s="232"/>
      <c r="AQ88" s="232"/>
      <c r="AR88" s="236"/>
      <c r="AS88" s="233"/>
      <c r="AT88" s="294">
        <v>41</v>
      </c>
      <c r="AU88" s="294">
        <v>53</v>
      </c>
      <c r="AV88" s="294">
        <v>53</v>
      </c>
      <c r="AW88" s="296">
        <v>53</v>
      </c>
      <c r="AX88" s="297">
        <v>53</v>
      </c>
      <c r="AY88" s="294">
        <v>7</v>
      </c>
      <c r="AZ88" s="232"/>
      <c r="BA88" s="280"/>
      <c r="BB88" s="233"/>
      <c r="BC88" s="232"/>
      <c r="BD88" s="232"/>
      <c r="BE88" s="236"/>
      <c r="BF88" s="232"/>
      <c r="BG88" s="232"/>
      <c r="BH88" s="232"/>
      <c r="BI88" s="236"/>
    </row>
    <row r="89" spans="2:62" ht="59.25" hidden="1" customHeight="1" x14ac:dyDescent="0.25">
      <c r="B89" s="82" t="s">
        <v>576</v>
      </c>
      <c r="C89" s="83" t="s">
        <v>93</v>
      </c>
      <c r="D89" s="84">
        <v>10</v>
      </c>
      <c r="E89" s="84">
        <v>10</v>
      </c>
      <c r="AE89" s="85" t="s">
        <v>67</v>
      </c>
      <c r="AG89" s="74"/>
    </row>
    <row r="90" spans="2:62" ht="59.25" hidden="1" customHeight="1" x14ac:dyDescent="0.25">
      <c r="B90" s="82" t="s">
        <v>576</v>
      </c>
      <c r="C90" s="83" t="s">
        <v>94</v>
      </c>
      <c r="D90" s="84">
        <v>10</v>
      </c>
      <c r="E90" s="84">
        <v>10</v>
      </c>
      <c r="AF90" s="85" t="s">
        <v>67</v>
      </c>
      <c r="AH90" s="74"/>
    </row>
    <row r="91" spans="2:62" ht="59.25" hidden="1" customHeight="1" x14ac:dyDescent="0.25">
      <c r="B91" s="82" t="s">
        <v>577</v>
      </c>
      <c r="C91" s="83" t="s">
        <v>95</v>
      </c>
      <c r="D91" s="84">
        <v>13</v>
      </c>
      <c r="E91" s="84">
        <v>13</v>
      </c>
      <c r="AG91" s="85" t="s">
        <v>67</v>
      </c>
      <c r="AI91" s="74"/>
    </row>
    <row r="92" spans="2:62" ht="59.25" hidden="1" customHeight="1" x14ac:dyDescent="0.25">
      <c r="B92" s="86" t="s">
        <v>578</v>
      </c>
      <c r="C92" s="87" t="s">
        <v>96</v>
      </c>
      <c r="D92" s="88">
        <v>20</v>
      </c>
      <c r="E92" s="88">
        <v>20</v>
      </c>
      <c r="AH92" s="89" t="s">
        <v>67</v>
      </c>
      <c r="AI92" s="89" t="s">
        <v>67</v>
      </c>
      <c r="AK92" s="74"/>
    </row>
    <row r="93" spans="2:62" ht="19.5" customHeight="1" x14ac:dyDescent="0.25"/>
    <row r="96" spans="2:62" ht="15.75" thickBot="1" x14ac:dyDescent="0.3">
      <c r="B96" s="189" t="s">
        <v>67</v>
      </c>
      <c r="C96" s="189"/>
      <c r="D96" s="189"/>
      <c r="E96" s="189"/>
      <c r="F96" s="490"/>
      <c r="G96" s="490"/>
      <c r="H96" s="490"/>
      <c r="I96" s="490"/>
      <c r="J96" s="490"/>
      <c r="K96" s="490"/>
      <c r="L96" s="490"/>
      <c r="M96" s="490"/>
      <c r="N96" s="490"/>
      <c r="O96" s="490"/>
      <c r="P96" s="490"/>
      <c r="Q96" s="490"/>
      <c r="R96" s="490"/>
      <c r="S96" s="490"/>
      <c r="T96" s="490"/>
      <c r="U96" s="490"/>
      <c r="V96" s="490"/>
      <c r="W96" s="490"/>
      <c r="X96" s="490"/>
      <c r="Y96" s="490"/>
      <c r="Z96" s="490"/>
      <c r="AA96" s="490"/>
      <c r="AB96" s="490"/>
      <c r="AC96" s="490"/>
      <c r="AD96" s="490"/>
      <c r="AE96" s="490"/>
      <c r="AF96" s="490"/>
      <c r="AG96" s="490"/>
      <c r="AH96" s="490"/>
      <c r="AI96" s="490"/>
      <c r="AJ96" s="490"/>
      <c r="AK96" s="490"/>
      <c r="AL96" s="490"/>
      <c r="AM96" s="490"/>
      <c r="AN96" s="490"/>
      <c r="AO96" s="490"/>
      <c r="AP96" s="490"/>
      <c r="AQ96" s="490"/>
      <c r="AR96" s="490"/>
      <c r="AS96" s="490"/>
      <c r="AT96" s="490"/>
      <c r="AU96" s="490"/>
      <c r="AV96" s="490"/>
      <c r="AW96" s="490"/>
      <c r="AX96" s="490"/>
      <c r="AY96" s="490"/>
      <c r="AZ96" s="490"/>
      <c r="BA96" s="490"/>
      <c r="BB96" s="169"/>
      <c r="BC96" s="169"/>
      <c r="BD96" s="169"/>
      <c r="BE96" s="169"/>
      <c r="BF96" s="169"/>
      <c r="BG96" s="169"/>
      <c r="BH96" s="169"/>
      <c r="BI96" s="169"/>
      <c r="BJ96" s="169"/>
    </row>
    <row r="97" spans="2:62" x14ac:dyDescent="0.25">
      <c r="B97" s="562" t="s">
        <v>555</v>
      </c>
      <c r="C97" s="563"/>
      <c r="D97" s="563"/>
      <c r="E97" s="564"/>
      <c r="F97" s="563" t="s">
        <v>556</v>
      </c>
      <c r="G97" s="563"/>
      <c r="H97" s="563"/>
      <c r="I97" s="563"/>
      <c r="J97" s="562" t="s">
        <v>557</v>
      </c>
      <c r="K97" s="563"/>
      <c r="L97" s="563"/>
      <c r="M97" s="563"/>
      <c r="N97" s="564"/>
      <c r="O97" s="562" t="s">
        <v>558</v>
      </c>
      <c r="P97" s="563"/>
      <c r="Q97" s="563"/>
      <c r="R97" s="564"/>
      <c r="S97" s="562" t="s">
        <v>559</v>
      </c>
      <c r="T97" s="563"/>
      <c r="U97" s="563"/>
      <c r="V97" s="564"/>
      <c r="W97" s="562" t="s">
        <v>560</v>
      </c>
      <c r="X97" s="563"/>
      <c r="Y97" s="563"/>
      <c r="Z97" s="563"/>
      <c r="AA97" s="564"/>
      <c r="AB97" s="562" t="s">
        <v>561</v>
      </c>
      <c r="AC97" s="563"/>
      <c r="AD97" s="563"/>
      <c r="AE97" s="564"/>
      <c r="AF97" s="562" t="s">
        <v>562</v>
      </c>
      <c r="AG97" s="563"/>
      <c r="AH97" s="563"/>
      <c r="AI97" s="563"/>
      <c r="AJ97" s="564"/>
      <c r="AK97" s="562" t="s">
        <v>563</v>
      </c>
      <c r="AL97" s="563"/>
      <c r="AM97" s="563"/>
      <c r="AN97" s="564"/>
      <c r="AO97" s="641" t="s">
        <v>564</v>
      </c>
      <c r="AP97" s="642"/>
      <c r="AQ97" s="642"/>
      <c r="AR97" s="643"/>
      <c r="AS97" s="641" t="s">
        <v>565</v>
      </c>
      <c r="AT97" s="642"/>
      <c r="AU97" s="642"/>
      <c r="AV97" s="642"/>
      <c r="AW97" s="643"/>
      <c r="AX97" s="641" t="s">
        <v>566</v>
      </c>
      <c r="AY97" s="642"/>
      <c r="AZ97" s="642"/>
      <c r="BA97" s="643"/>
      <c r="BB97" s="641" t="s">
        <v>567</v>
      </c>
      <c r="BC97" s="642"/>
      <c r="BD97" s="642"/>
      <c r="BE97" s="643"/>
      <c r="BF97" s="641" t="s">
        <v>556</v>
      </c>
      <c r="BG97" s="642"/>
      <c r="BH97" s="642"/>
      <c r="BI97" s="643"/>
      <c r="BJ97" s="169">
        <v>2019</v>
      </c>
    </row>
    <row r="98" spans="2:62" ht="15.75" thickBot="1" x14ac:dyDescent="0.3">
      <c r="B98" s="212" t="s">
        <v>3</v>
      </c>
      <c r="C98" s="213" t="s">
        <v>4</v>
      </c>
      <c r="D98" s="213" t="s">
        <v>388</v>
      </c>
      <c r="E98" s="214" t="s">
        <v>568</v>
      </c>
      <c r="F98" s="190">
        <v>2</v>
      </c>
      <c r="G98" s="190">
        <f>+F98+7</f>
        <v>9</v>
      </c>
      <c r="H98" s="190">
        <f>+G98+7</f>
        <v>16</v>
      </c>
      <c r="I98" s="190">
        <f>+H98+7</f>
        <v>23</v>
      </c>
      <c r="J98" s="632"/>
      <c r="K98" s="633"/>
      <c r="L98" s="633"/>
      <c r="M98" s="633"/>
      <c r="N98" s="634"/>
      <c r="O98" s="632"/>
      <c r="P98" s="633"/>
      <c r="Q98" s="633"/>
      <c r="R98" s="634"/>
      <c r="S98" s="632"/>
      <c r="T98" s="633"/>
      <c r="U98" s="633"/>
      <c r="V98" s="634"/>
      <c r="W98" s="632"/>
      <c r="X98" s="633"/>
      <c r="Y98" s="633"/>
      <c r="Z98" s="633"/>
      <c r="AA98" s="634"/>
      <c r="AB98" s="632"/>
      <c r="AC98" s="633"/>
      <c r="AD98" s="633"/>
      <c r="AE98" s="634"/>
      <c r="AF98" s="632"/>
      <c r="AG98" s="633"/>
      <c r="AH98" s="633"/>
      <c r="AI98" s="633"/>
      <c r="AJ98" s="634"/>
      <c r="AK98" s="632"/>
      <c r="AL98" s="633"/>
      <c r="AM98" s="633"/>
      <c r="AN98" s="634"/>
      <c r="AO98" s="644"/>
      <c r="AP98" s="645"/>
      <c r="AQ98" s="645"/>
      <c r="AR98" s="646"/>
      <c r="AS98" s="644"/>
      <c r="AT98" s="645"/>
      <c r="AU98" s="645"/>
      <c r="AV98" s="645"/>
      <c r="AW98" s="646"/>
      <c r="AX98" s="644"/>
      <c r="AY98" s="645"/>
      <c r="AZ98" s="645"/>
      <c r="BA98" s="646"/>
      <c r="BB98" s="644"/>
      <c r="BC98" s="645"/>
      <c r="BD98" s="645"/>
      <c r="BE98" s="646"/>
      <c r="BF98" s="644"/>
      <c r="BG98" s="645"/>
      <c r="BH98" s="645"/>
      <c r="BI98" s="646"/>
    </row>
    <row r="99" spans="2:62" ht="15.75" hidden="1" thickBot="1" x14ac:dyDescent="0.3">
      <c r="B99" s="179" t="s">
        <v>542</v>
      </c>
      <c r="C99" s="180" t="s">
        <v>569</v>
      </c>
      <c r="D99" s="180">
        <v>6</v>
      </c>
      <c r="E99" s="181">
        <v>0</v>
      </c>
      <c r="F99" s="73"/>
      <c r="G99" s="73"/>
      <c r="H99" s="73"/>
      <c r="I99" s="73"/>
      <c r="J99" s="174"/>
      <c r="K99" s="73"/>
      <c r="L99" s="73"/>
      <c r="M99" s="73"/>
      <c r="N99" s="175"/>
      <c r="O99" s="174"/>
      <c r="P99" s="73"/>
      <c r="Q99" s="73"/>
      <c r="R99" s="181" t="s">
        <v>67</v>
      </c>
      <c r="S99" s="200"/>
      <c r="T99" s="73"/>
      <c r="U99" s="73"/>
      <c r="V99" s="175"/>
      <c r="W99" s="174"/>
      <c r="X99" s="73"/>
      <c r="Y99" s="73"/>
      <c r="Z99" s="192">
        <v>53</v>
      </c>
      <c r="AA99" s="204">
        <v>31</v>
      </c>
      <c r="AB99" s="174"/>
      <c r="AC99" s="193"/>
      <c r="AD99" s="73"/>
      <c r="AE99" s="175"/>
      <c r="AF99" s="174"/>
      <c r="AG99" s="73"/>
      <c r="AH99" s="73"/>
      <c r="AI99" s="73"/>
      <c r="AJ99" s="175"/>
      <c r="AK99" s="174"/>
      <c r="AL99" s="73"/>
      <c r="AM99" s="73"/>
      <c r="AN99" s="175"/>
      <c r="AO99" s="207"/>
      <c r="AP99" s="73"/>
      <c r="AQ99" s="73"/>
      <c r="AR99" s="175"/>
      <c r="AS99" s="174"/>
      <c r="AT99" s="73"/>
      <c r="AU99" s="73"/>
      <c r="AV99" s="73"/>
      <c r="AW99" s="175"/>
      <c r="AX99" s="174"/>
      <c r="AY99" s="73"/>
      <c r="AZ99" s="73"/>
      <c r="BA99" s="175"/>
      <c r="BB99" s="174"/>
      <c r="BC99" s="73"/>
      <c r="BD99" s="73"/>
      <c r="BE99" s="175"/>
      <c r="BF99" s="73"/>
      <c r="BG99" s="73"/>
      <c r="BH99" s="73"/>
      <c r="BI99" s="175"/>
    </row>
    <row r="100" spans="2:62" ht="40.5" hidden="1" customHeight="1" thickBot="1" x14ac:dyDescent="0.3">
      <c r="B100" s="229" t="s">
        <v>570</v>
      </c>
      <c r="C100" s="230" t="s">
        <v>89</v>
      </c>
      <c r="D100" s="230">
        <v>3</v>
      </c>
      <c r="E100" s="231">
        <v>0</v>
      </c>
      <c r="F100" s="232"/>
      <c r="G100" s="232"/>
      <c r="H100" s="232"/>
      <c r="I100" s="232"/>
      <c r="J100" s="233"/>
      <c r="K100" s="232"/>
      <c r="L100" s="232"/>
      <c r="M100" s="73"/>
      <c r="N100" s="238" t="s">
        <v>67</v>
      </c>
      <c r="O100" s="233"/>
      <c r="P100" s="232" t="s">
        <v>67</v>
      </c>
      <c r="Q100" s="232"/>
      <c r="R100" s="236"/>
      <c r="S100" s="233"/>
      <c r="T100" s="232"/>
      <c r="U100" s="247" t="s">
        <v>67</v>
      </c>
      <c r="V100" s="235"/>
      <c r="W100" s="233"/>
      <c r="X100" s="232"/>
      <c r="Y100" s="232"/>
      <c r="Z100" s="232"/>
      <c r="AA100" s="236"/>
      <c r="AB100" s="233"/>
      <c r="AC100" s="232"/>
      <c r="AD100" s="232"/>
      <c r="AE100" s="236"/>
      <c r="AF100" s="233"/>
      <c r="AG100" s="232"/>
      <c r="AH100" s="232"/>
      <c r="AI100" s="232"/>
      <c r="AJ100" s="236"/>
      <c r="AK100" s="233"/>
      <c r="AL100" s="232"/>
      <c r="AM100" s="232"/>
      <c r="AN100" s="236"/>
      <c r="AO100" s="233"/>
      <c r="AP100" s="232"/>
      <c r="AQ100" s="232"/>
      <c r="AR100" s="236"/>
      <c r="AS100" s="233"/>
      <c r="AT100" s="232"/>
      <c r="AU100" s="232"/>
      <c r="AV100" s="232"/>
      <c r="AW100" s="236"/>
      <c r="AX100" s="233"/>
      <c r="AY100" s="232"/>
      <c r="AZ100" s="232"/>
      <c r="BA100" s="236"/>
      <c r="BB100" s="233"/>
      <c r="BC100" s="232"/>
      <c r="BD100" s="232"/>
      <c r="BE100" s="236"/>
      <c r="BF100" s="232"/>
      <c r="BG100" s="232"/>
      <c r="BH100" s="232"/>
      <c r="BI100" s="236"/>
    </row>
    <row r="101" spans="2:62" ht="21.75" customHeight="1" thickBot="1" x14ac:dyDescent="0.3">
      <c r="B101" s="258" t="s">
        <v>571</v>
      </c>
      <c r="C101" s="259" t="s">
        <v>104</v>
      </c>
      <c r="D101" s="259">
        <v>11</v>
      </c>
      <c r="E101" s="260">
        <v>1</v>
      </c>
      <c r="F101" s="232"/>
      <c r="G101" s="232"/>
      <c r="H101" s="232"/>
      <c r="I101" s="232"/>
      <c r="J101" s="233"/>
      <c r="K101" s="232"/>
      <c r="L101" s="321"/>
      <c r="M101" s="321" t="s">
        <v>67</v>
      </c>
      <c r="N101" s="322"/>
      <c r="O101" s="239" t="s">
        <v>67</v>
      </c>
      <c r="P101" s="321" t="s">
        <v>67</v>
      </c>
      <c r="Q101" s="295"/>
      <c r="R101" s="280"/>
      <c r="S101" s="276"/>
      <c r="T101" s="295"/>
      <c r="U101" s="318" t="s">
        <v>67</v>
      </c>
      <c r="V101" s="319" t="s">
        <v>67</v>
      </c>
      <c r="W101" s="320" t="s">
        <v>67</v>
      </c>
      <c r="X101" s="318" t="s">
        <v>67</v>
      </c>
      <c r="Y101" s="280"/>
      <c r="Z101" s="295"/>
      <c r="AA101" s="280"/>
      <c r="AB101" s="276"/>
      <c r="AC101" s="295"/>
      <c r="AD101" s="295"/>
      <c r="AE101" s="280"/>
      <c r="AF101" s="276"/>
      <c r="AG101" s="295"/>
      <c r="AH101" s="295"/>
      <c r="AI101" s="295"/>
      <c r="AJ101" s="280"/>
      <c r="AK101" s="276"/>
      <c r="AL101" s="295"/>
      <c r="AM101" s="295"/>
      <c r="AN101" s="280"/>
      <c r="AO101" s="276"/>
      <c r="AP101" s="295"/>
      <c r="AQ101" s="295"/>
      <c r="AR101" s="280"/>
      <c r="AS101" s="276"/>
      <c r="AT101" s="295"/>
      <c r="AU101" s="295"/>
      <c r="AV101" s="295"/>
      <c r="AW101" s="280"/>
      <c r="AX101" s="276"/>
      <c r="AY101" s="295"/>
      <c r="AZ101" s="295"/>
      <c r="BA101" s="280"/>
      <c r="BB101" s="276"/>
      <c r="BC101" s="295"/>
      <c r="BD101" s="295"/>
      <c r="BE101" s="280"/>
      <c r="BF101" s="295"/>
      <c r="BG101" s="295"/>
      <c r="BH101" s="295"/>
      <c r="BI101" s="280"/>
    </row>
    <row r="102" spans="2:62" ht="21.75" customHeight="1" thickBot="1" x14ac:dyDescent="0.3">
      <c r="B102" s="338" t="s">
        <v>737</v>
      </c>
      <c r="C102" s="339" t="s">
        <v>105</v>
      </c>
      <c r="D102" s="339">
        <v>15</v>
      </c>
      <c r="E102" s="340">
        <v>15</v>
      </c>
      <c r="F102" s="232" t="s">
        <v>67</v>
      </c>
      <c r="G102" s="232" t="s">
        <v>67</v>
      </c>
      <c r="H102" s="232"/>
      <c r="I102" s="232"/>
      <c r="J102" s="233"/>
      <c r="K102" s="232"/>
      <c r="L102" s="321"/>
      <c r="M102" s="321"/>
      <c r="N102" s="322" t="s">
        <v>67</v>
      </c>
      <c r="O102" s="323" t="s">
        <v>67</v>
      </c>
      <c r="P102" s="321" t="s">
        <v>67</v>
      </c>
      <c r="Q102" s="321" t="s">
        <v>67</v>
      </c>
      <c r="R102" s="235"/>
      <c r="S102" s="323"/>
      <c r="T102" s="321"/>
      <c r="U102" s="295" t="s">
        <v>67</v>
      </c>
      <c r="V102" s="280"/>
      <c r="W102" s="276" t="s">
        <v>67</v>
      </c>
      <c r="X102" s="295"/>
      <c r="Y102" s="295"/>
      <c r="Z102" s="295"/>
      <c r="AA102" s="280"/>
      <c r="AB102" s="295"/>
      <c r="AC102" s="295"/>
      <c r="AD102" s="295"/>
      <c r="AE102" s="280"/>
      <c r="AF102" s="276"/>
      <c r="AG102" s="295"/>
      <c r="AH102" s="295"/>
      <c r="AI102" s="295"/>
      <c r="AJ102" s="280"/>
      <c r="AK102" s="276"/>
      <c r="AL102" s="295"/>
      <c r="AM102" s="295"/>
      <c r="AN102" s="280"/>
      <c r="AO102" s="276"/>
      <c r="AP102" s="295"/>
      <c r="AQ102" s="295"/>
      <c r="AR102" s="280"/>
      <c r="AS102" s="276"/>
      <c r="AT102" s="295"/>
      <c r="AU102" s="295"/>
      <c r="AV102" s="295"/>
      <c r="AW102" s="280"/>
      <c r="AX102" s="295"/>
      <c r="AY102" s="295"/>
      <c r="AZ102" s="318">
        <v>53</v>
      </c>
      <c r="BA102" s="319">
        <v>15</v>
      </c>
      <c r="BB102" s="320">
        <v>53</v>
      </c>
      <c r="BC102" s="318">
        <v>53</v>
      </c>
      <c r="BD102" s="318">
        <v>53</v>
      </c>
      <c r="BE102" s="280"/>
      <c r="BF102" s="295"/>
      <c r="BG102" s="295"/>
      <c r="BH102" s="295"/>
      <c r="BI102" s="322"/>
    </row>
    <row r="103" spans="2:62" ht="21.75" customHeight="1" thickBot="1" x14ac:dyDescent="0.3">
      <c r="B103" s="341" t="s">
        <v>573</v>
      </c>
      <c r="C103" s="342" t="s">
        <v>106</v>
      </c>
      <c r="D103" s="343">
        <v>10</v>
      </c>
      <c r="E103" s="344">
        <v>10</v>
      </c>
      <c r="F103" s="73"/>
      <c r="G103" s="73"/>
      <c r="H103" s="73"/>
      <c r="I103" s="73"/>
      <c r="J103" s="174"/>
      <c r="K103" s="73"/>
      <c r="L103" s="324"/>
      <c r="M103" s="324"/>
      <c r="N103" s="325"/>
      <c r="O103" s="326"/>
      <c r="P103" s="324"/>
      <c r="Q103" s="324"/>
      <c r="R103" s="324"/>
      <c r="S103" s="200"/>
      <c r="T103" s="324"/>
      <c r="U103" s="324"/>
      <c r="V103" s="256"/>
      <c r="W103" s="315"/>
      <c r="X103" s="316"/>
      <c r="Y103" s="316"/>
      <c r="Z103" s="316"/>
      <c r="AA103" s="317" t="s">
        <v>67</v>
      </c>
      <c r="AB103" s="315"/>
      <c r="AC103" s="316"/>
      <c r="AD103" s="316"/>
      <c r="AE103" s="256"/>
      <c r="AF103" s="315"/>
      <c r="AG103" s="316"/>
      <c r="AH103" s="316"/>
      <c r="AI103" s="316"/>
      <c r="AJ103" s="256"/>
      <c r="AK103" s="315"/>
      <c r="AL103" s="316"/>
      <c r="AM103" s="316"/>
      <c r="AN103" s="256"/>
      <c r="AO103" s="315"/>
      <c r="AP103" s="316"/>
      <c r="AQ103" s="316"/>
      <c r="AR103" s="256"/>
      <c r="AS103" s="315"/>
      <c r="AT103" s="316"/>
      <c r="AU103" s="316"/>
      <c r="AV103" s="316"/>
      <c r="AW103" s="256"/>
      <c r="AX103" s="316"/>
      <c r="AY103" s="316"/>
      <c r="AZ103" s="316"/>
      <c r="BA103" s="256"/>
      <c r="BB103" s="315"/>
      <c r="BC103" s="316"/>
      <c r="BD103" s="316"/>
      <c r="BE103" s="256"/>
      <c r="BF103" s="316"/>
      <c r="BG103" s="316"/>
      <c r="BH103" s="316"/>
      <c r="BI103" s="256"/>
    </row>
    <row r="104" spans="2:62" ht="21.75" hidden="1" customHeight="1" thickBot="1" x14ac:dyDescent="0.3">
      <c r="B104" s="299" t="s">
        <v>572</v>
      </c>
      <c r="C104" s="345" t="s">
        <v>107</v>
      </c>
      <c r="D104" s="346">
        <v>20</v>
      </c>
      <c r="E104" s="347">
        <v>0</v>
      </c>
      <c r="F104" s="270"/>
      <c r="G104" s="270"/>
      <c r="H104" s="270"/>
      <c r="I104" s="270"/>
      <c r="J104" s="271"/>
      <c r="K104" s="232"/>
      <c r="L104" s="321"/>
      <c r="M104" s="321"/>
      <c r="N104" s="322"/>
      <c r="O104" s="323"/>
      <c r="P104" s="321"/>
      <c r="Q104" s="321"/>
      <c r="R104" s="322"/>
      <c r="S104" s="323"/>
      <c r="T104" s="321"/>
      <c r="U104" s="243"/>
      <c r="V104" s="322"/>
      <c r="W104" s="323"/>
      <c r="X104" s="321"/>
      <c r="Y104" s="321"/>
      <c r="Z104" s="321"/>
      <c r="AA104" s="322"/>
      <c r="AB104" s="327" t="s">
        <v>67</v>
      </c>
      <c r="AC104" s="328" t="s">
        <v>67</v>
      </c>
      <c r="AD104" s="328" t="s">
        <v>67</v>
      </c>
      <c r="AE104" s="322"/>
      <c r="AF104" s="276"/>
      <c r="AG104" s="321"/>
      <c r="AH104" s="321"/>
      <c r="AI104" s="321"/>
      <c r="AJ104" s="322"/>
      <c r="AK104" s="323"/>
      <c r="AL104" s="321"/>
      <c r="AM104" s="321"/>
      <c r="AN104" s="322"/>
      <c r="AO104" s="323"/>
      <c r="AP104" s="321"/>
      <c r="AQ104" s="321"/>
      <c r="AR104" s="322"/>
      <c r="AS104" s="323"/>
      <c r="AT104" s="321"/>
      <c r="AU104" s="321"/>
      <c r="AV104" s="321"/>
      <c r="AW104" s="322"/>
      <c r="AX104" s="321"/>
      <c r="AY104" s="321"/>
      <c r="AZ104" s="321"/>
      <c r="BA104" s="322"/>
      <c r="BB104" s="323"/>
      <c r="BC104" s="321"/>
      <c r="BD104" s="321"/>
      <c r="BE104" s="322"/>
      <c r="BF104" s="321"/>
      <c r="BG104" s="321"/>
      <c r="BH104" s="321"/>
      <c r="BI104" s="322"/>
    </row>
    <row r="105" spans="2:62" ht="21.75" customHeight="1" thickBot="1" x14ac:dyDescent="0.3">
      <c r="B105" s="338" t="s">
        <v>72</v>
      </c>
      <c r="C105" s="339" t="s">
        <v>108</v>
      </c>
      <c r="D105" s="339">
        <v>10</v>
      </c>
      <c r="E105" s="340">
        <v>10</v>
      </c>
      <c r="F105" s="270"/>
      <c r="G105" s="270"/>
      <c r="H105" s="270"/>
      <c r="I105" s="270"/>
      <c r="J105" s="271"/>
      <c r="K105" s="232"/>
      <c r="L105" s="321"/>
      <c r="M105" s="321"/>
      <c r="N105" s="322" t="s">
        <v>67</v>
      </c>
      <c r="O105" s="323" t="s">
        <v>67</v>
      </c>
      <c r="P105" s="321" t="s">
        <v>67</v>
      </c>
      <c r="Q105" s="321" t="s">
        <v>67</v>
      </c>
      <c r="R105" s="322"/>
      <c r="S105" s="323"/>
      <c r="T105" s="321"/>
      <c r="U105" s="321" t="s">
        <v>67</v>
      </c>
      <c r="V105" s="322"/>
      <c r="W105" s="239"/>
      <c r="X105" s="321"/>
      <c r="Y105" s="321"/>
      <c r="Z105" s="321"/>
      <c r="AA105" s="322"/>
      <c r="AB105" s="321"/>
      <c r="AC105" s="321"/>
      <c r="AD105" s="321"/>
      <c r="AE105" s="322"/>
      <c r="AF105" s="323"/>
      <c r="AG105" s="321"/>
      <c r="AH105" s="321"/>
      <c r="AI105" s="321"/>
      <c r="AJ105" s="322"/>
      <c r="AK105" s="323"/>
      <c r="AL105" s="321"/>
      <c r="AM105" s="321"/>
      <c r="AN105" s="322"/>
      <c r="AO105" s="323"/>
      <c r="AP105" s="321"/>
      <c r="AQ105" s="321"/>
      <c r="AR105" s="322"/>
      <c r="AS105" s="323"/>
      <c r="AT105" s="321"/>
      <c r="AU105" s="295"/>
      <c r="AV105" s="295"/>
      <c r="AW105" s="280"/>
      <c r="AX105" s="295"/>
      <c r="AY105" s="295"/>
      <c r="AZ105" s="318">
        <v>53</v>
      </c>
      <c r="BA105" s="319">
        <v>15</v>
      </c>
      <c r="BB105" s="320">
        <v>53</v>
      </c>
      <c r="BC105" s="318">
        <v>53</v>
      </c>
      <c r="BD105" s="318">
        <v>53</v>
      </c>
      <c r="BE105" s="280"/>
      <c r="BF105" s="295"/>
      <c r="BG105" s="295"/>
      <c r="BH105" s="295"/>
      <c r="BI105" s="322"/>
    </row>
    <row r="106" spans="2:62" ht="21.75" hidden="1" customHeight="1" thickBot="1" x14ac:dyDescent="0.3">
      <c r="B106" s="265" t="s">
        <v>575</v>
      </c>
      <c r="C106" s="259" t="s">
        <v>109</v>
      </c>
      <c r="D106" s="259">
        <v>10</v>
      </c>
      <c r="E106" s="260">
        <v>0</v>
      </c>
      <c r="F106" s="270"/>
      <c r="G106" s="270"/>
      <c r="H106" s="270" t="s">
        <v>67</v>
      </c>
      <c r="I106" s="270"/>
      <c r="J106" s="271"/>
      <c r="K106" s="232"/>
      <c r="L106" s="321"/>
      <c r="M106" s="321"/>
      <c r="N106" s="322"/>
      <c r="O106" s="323"/>
      <c r="P106" s="321"/>
      <c r="Q106" s="321"/>
      <c r="R106" s="322"/>
      <c r="S106" s="323"/>
      <c r="T106" s="321"/>
      <c r="U106" s="321"/>
      <c r="V106" s="322"/>
      <c r="W106" s="242" t="s">
        <v>67</v>
      </c>
      <c r="X106" s="321"/>
      <c r="Y106" s="321"/>
      <c r="Z106" s="321"/>
      <c r="AA106" s="322"/>
      <c r="AB106" s="323"/>
      <c r="AC106" s="321"/>
      <c r="AD106" s="321"/>
      <c r="AE106" s="329" t="s">
        <v>67</v>
      </c>
      <c r="AF106" s="242" t="s">
        <v>67</v>
      </c>
      <c r="AG106" s="253" t="s">
        <v>67</v>
      </c>
      <c r="AH106" s="253" t="s">
        <v>67</v>
      </c>
      <c r="AI106" s="321"/>
      <c r="AJ106" s="244"/>
      <c r="AK106" s="323"/>
      <c r="AL106" s="321"/>
      <c r="AM106" s="321"/>
      <c r="AN106" s="322"/>
      <c r="AO106" s="323"/>
      <c r="AP106" s="321"/>
      <c r="AQ106" s="321"/>
      <c r="AR106" s="322"/>
      <c r="AS106" s="323"/>
      <c r="AT106" s="321"/>
      <c r="AU106" s="321"/>
      <c r="AV106" s="321"/>
      <c r="AW106" s="322"/>
      <c r="AX106" s="323"/>
      <c r="AY106" s="321"/>
      <c r="AZ106" s="321"/>
      <c r="BA106" s="322"/>
      <c r="BB106" s="323"/>
      <c r="BC106" s="321"/>
      <c r="BD106" s="321"/>
      <c r="BE106" s="322"/>
      <c r="BF106" s="321"/>
      <c r="BG106" s="321"/>
      <c r="BH106" s="321"/>
      <c r="BI106" s="322"/>
    </row>
    <row r="107" spans="2:62" ht="21.75" hidden="1" customHeight="1" thickBot="1" x14ac:dyDescent="0.3">
      <c r="B107" s="348" t="s">
        <v>575</v>
      </c>
      <c r="C107" s="349" t="s">
        <v>110</v>
      </c>
      <c r="D107" s="349">
        <v>13</v>
      </c>
      <c r="E107" s="350">
        <v>0</v>
      </c>
      <c r="F107" s="268"/>
      <c r="G107" s="268" t="s">
        <v>67</v>
      </c>
      <c r="H107" s="268"/>
      <c r="I107" s="268"/>
      <c r="J107" s="269"/>
      <c r="K107" s="73"/>
      <c r="L107" s="324"/>
      <c r="M107" s="324"/>
      <c r="N107" s="325"/>
      <c r="O107" s="326"/>
      <c r="P107" s="324"/>
      <c r="Q107" s="324"/>
      <c r="R107" s="325"/>
      <c r="S107" s="326"/>
      <c r="T107" s="324"/>
      <c r="U107" s="324"/>
      <c r="V107" s="325"/>
      <c r="W107" s="326"/>
      <c r="X107" s="182" t="s">
        <v>67</v>
      </c>
      <c r="Y107" s="330"/>
      <c r="Z107" s="330"/>
      <c r="AA107" s="325"/>
      <c r="AB107" s="331"/>
      <c r="AC107" s="324"/>
      <c r="AD107" s="324"/>
      <c r="AE107" s="325"/>
      <c r="AF107" s="326"/>
      <c r="AG107" s="324"/>
      <c r="AH107" s="182" t="s">
        <v>67</v>
      </c>
      <c r="AI107" s="182" t="s">
        <v>156</v>
      </c>
      <c r="AJ107" s="183" t="s">
        <v>67</v>
      </c>
      <c r="AK107" s="326"/>
      <c r="AL107" s="193"/>
      <c r="AM107" s="324"/>
      <c r="AN107" s="325"/>
      <c r="AO107" s="326"/>
      <c r="AP107" s="324"/>
      <c r="AQ107" s="324"/>
      <c r="AR107" s="325"/>
      <c r="AS107" s="326"/>
      <c r="AT107" s="324"/>
      <c r="AU107" s="324"/>
      <c r="AV107" s="324"/>
      <c r="AW107" s="325"/>
      <c r="AX107" s="326"/>
      <c r="AY107" s="324"/>
      <c r="AZ107" s="324"/>
      <c r="BA107" s="325"/>
      <c r="BB107" s="326"/>
      <c r="BC107" s="324"/>
      <c r="BD107" s="324"/>
      <c r="BE107" s="325"/>
      <c r="BF107" s="324"/>
      <c r="BG107" s="324"/>
      <c r="BH107" s="324"/>
      <c r="BI107" s="325"/>
    </row>
    <row r="108" spans="2:62" ht="21.75" hidden="1" customHeight="1" thickBot="1" x14ac:dyDescent="0.3">
      <c r="B108" s="299" t="s">
        <v>6</v>
      </c>
      <c r="C108" s="300" t="s">
        <v>90</v>
      </c>
      <c r="D108" s="301">
        <v>19</v>
      </c>
      <c r="E108" s="301">
        <v>0</v>
      </c>
      <c r="F108" s="270"/>
      <c r="G108" s="270"/>
      <c r="H108" s="270"/>
      <c r="I108" s="270"/>
      <c r="J108" s="271"/>
      <c r="K108" s="232"/>
      <c r="L108" s="321"/>
      <c r="M108" s="321"/>
      <c r="N108" s="322"/>
      <c r="O108" s="323"/>
      <c r="P108" s="321"/>
      <c r="Q108" s="321"/>
      <c r="R108" s="322"/>
      <c r="S108" s="323"/>
      <c r="T108" s="321"/>
      <c r="U108" s="321"/>
      <c r="V108" s="322"/>
      <c r="W108" s="323"/>
      <c r="X108" s="321"/>
      <c r="Y108" s="321"/>
      <c r="Z108" s="321"/>
      <c r="AA108" s="235"/>
      <c r="AB108" s="323"/>
      <c r="AC108" s="321"/>
      <c r="AD108" s="321"/>
      <c r="AE108" s="322"/>
      <c r="AF108" s="323"/>
      <c r="AG108" s="321"/>
      <c r="AH108" s="321"/>
      <c r="AI108" s="321"/>
      <c r="AJ108" s="332" t="s">
        <v>67</v>
      </c>
      <c r="AK108" s="333" t="s">
        <v>67</v>
      </c>
      <c r="AL108" s="334" t="s">
        <v>67</v>
      </c>
      <c r="AM108" s="321"/>
      <c r="AN108" s="280"/>
      <c r="AO108" s="323"/>
      <c r="AP108" s="321"/>
      <c r="AQ108" s="321"/>
      <c r="AR108" s="322"/>
      <c r="AS108" s="323"/>
      <c r="AT108" s="321"/>
      <c r="AU108" s="321"/>
      <c r="AV108" s="321"/>
      <c r="AW108" s="322"/>
      <c r="AX108" s="323"/>
      <c r="AY108" s="321"/>
      <c r="AZ108" s="321"/>
      <c r="BA108" s="322"/>
      <c r="BB108" s="323"/>
      <c r="BC108" s="321"/>
      <c r="BD108" s="321"/>
      <c r="BE108" s="322"/>
      <c r="BF108" s="321"/>
      <c r="BG108" s="321"/>
      <c r="BH108" s="321"/>
      <c r="BI108" s="322"/>
    </row>
    <row r="109" spans="2:62" ht="21.75" hidden="1" customHeight="1" thickBot="1" x14ac:dyDescent="0.3">
      <c r="B109" s="351" t="s">
        <v>6</v>
      </c>
      <c r="C109" s="352" t="s">
        <v>91</v>
      </c>
      <c r="D109" s="353">
        <v>15</v>
      </c>
      <c r="E109" s="353">
        <v>0</v>
      </c>
      <c r="F109" s="272"/>
      <c r="G109" s="272"/>
      <c r="H109" s="272"/>
      <c r="I109" s="272"/>
      <c r="J109" s="273"/>
      <c r="K109" s="177"/>
      <c r="L109" s="335"/>
      <c r="M109" s="335"/>
      <c r="N109" s="336"/>
      <c r="O109" s="337"/>
      <c r="P109" s="335"/>
      <c r="Q109" s="335"/>
      <c r="R109" s="336"/>
      <c r="S109" s="337"/>
      <c r="T109" s="335"/>
      <c r="U109" s="335"/>
      <c r="V109" s="336"/>
      <c r="W109" s="337"/>
      <c r="X109" s="335"/>
      <c r="Y109" s="335"/>
      <c r="Z109" s="335"/>
      <c r="AA109" s="336"/>
      <c r="AB109" s="337"/>
      <c r="AC109" s="197"/>
      <c r="AD109" s="335"/>
      <c r="AE109" s="336"/>
      <c r="AF109" s="337"/>
      <c r="AG109" s="335"/>
      <c r="AH109" s="335"/>
      <c r="AI109" s="335"/>
      <c r="AJ109" s="336"/>
      <c r="AK109" s="337"/>
      <c r="AL109" s="250" t="s">
        <v>67</v>
      </c>
      <c r="AM109" s="250" t="s">
        <v>67</v>
      </c>
      <c r="AN109" s="254" t="s">
        <v>67</v>
      </c>
      <c r="AO109" s="337"/>
      <c r="AP109" s="257"/>
      <c r="AQ109" s="335"/>
      <c r="AR109" s="336"/>
      <c r="AS109" s="337"/>
      <c r="AT109" s="335"/>
      <c r="AU109" s="335"/>
      <c r="AV109" s="335"/>
      <c r="AW109" s="336"/>
      <c r="AX109" s="337"/>
      <c r="AY109" s="335"/>
      <c r="AZ109" s="335"/>
      <c r="BA109" s="336"/>
      <c r="BB109" s="337"/>
      <c r="BC109" s="335"/>
      <c r="BD109" s="335"/>
      <c r="BE109" s="336"/>
      <c r="BF109" s="335"/>
      <c r="BG109" s="335"/>
      <c r="BH109" s="335"/>
      <c r="BI109" s="336"/>
    </row>
    <row r="110" spans="2:62" ht="21.75" customHeight="1" thickBot="1" x14ac:dyDescent="0.3">
      <c r="B110" s="354" t="s">
        <v>12</v>
      </c>
      <c r="C110" s="355" t="s">
        <v>111</v>
      </c>
      <c r="D110" s="356">
        <v>11</v>
      </c>
      <c r="E110" s="356">
        <v>10</v>
      </c>
      <c r="F110" s="232"/>
      <c r="G110" s="232"/>
      <c r="H110" s="232"/>
      <c r="I110" s="232"/>
      <c r="J110" s="233"/>
      <c r="K110" s="232"/>
      <c r="L110" s="321"/>
      <c r="M110" s="321"/>
      <c r="N110" s="322"/>
      <c r="O110" s="323"/>
      <c r="P110" s="321"/>
      <c r="Q110" s="321"/>
      <c r="R110" s="322"/>
      <c r="S110" s="323"/>
      <c r="T110" s="321"/>
      <c r="U110" s="321"/>
      <c r="V110" s="322"/>
      <c r="W110" s="323"/>
      <c r="X110" s="321"/>
      <c r="Y110" s="321"/>
      <c r="Z110" s="321"/>
      <c r="AA110" s="322"/>
      <c r="AB110" s="323"/>
      <c r="AC110" s="298" t="s">
        <v>67</v>
      </c>
      <c r="AD110" s="321"/>
      <c r="AE110" s="322"/>
      <c r="AF110" s="323"/>
      <c r="AG110" s="321"/>
      <c r="AH110" s="321"/>
      <c r="AI110" s="321"/>
      <c r="AJ110" s="280"/>
      <c r="AK110" s="276"/>
      <c r="AL110" s="295"/>
      <c r="AM110" s="295"/>
      <c r="AN110" s="319">
        <v>26</v>
      </c>
      <c r="AO110" s="320">
        <v>53</v>
      </c>
      <c r="AP110" s="318">
        <v>53</v>
      </c>
      <c r="AQ110" s="318">
        <v>53</v>
      </c>
      <c r="AR110" s="319">
        <v>53</v>
      </c>
      <c r="AS110" s="320">
        <v>53</v>
      </c>
      <c r="AT110" s="318">
        <v>12</v>
      </c>
      <c r="AU110" s="295"/>
      <c r="AV110" s="295"/>
      <c r="AW110" s="280"/>
      <c r="AX110" s="276"/>
      <c r="AY110" s="295"/>
      <c r="AZ110" s="295"/>
      <c r="BA110" s="280"/>
      <c r="BB110" s="276"/>
      <c r="BC110" s="295"/>
      <c r="BD110" s="295"/>
      <c r="BE110" s="280"/>
      <c r="BF110" s="295"/>
      <c r="BG110" s="295"/>
      <c r="BH110" s="321"/>
      <c r="BI110" s="322"/>
    </row>
    <row r="111" spans="2:62" ht="21.75" customHeight="1" thickBot="1" x14ac:dyDescent="0.3">
      <c r="B111" s="354" t="s">
        <v>12</v>
      </c>
      <c r="C111" s="355" t="s">
        <v>92</v>
      </c>
      <c r="D111" s="356">
        <v>12</v>
      </c>
      <c r="E111" s="356">
        <v>5</v>
      </c>
      <c r="F111" s="232"/>
      <c r="G111" s="232"/>
      <c r="H111" s="232"/>
      <c r="I111" s="232"/>
      <c r="J111" s="233"/>
      <c r="K111" s="232"/>
      <c r="L111" s="321"/>
      <c r="M111" s="321"/>
      <c r="N111" s="322"/>
      <c r="O111" s="323"/>
      <c r="P111" s="321"/>
      <c r="Q111" s="321"/>
      <c r="R111" s="322"/>
      <c r="S111" s="323"/>
      <c r="T111" s="321"/>
      <c r="U111" s="321"/>
      <c r="V111" s="322"/>
      <c r="W111" s="323"/>
      <c r="X111" s="321"/>
      <c r="Y111" s="321"/>
      <c r="Z111" s="321"/>
      <c r="AA111" s="322"/>
      <c r="AB111" s="323"/>
      <c r="AC111" s="321"/>
      <c r="AD111" s="298" t="s">
        <v>67</v>
      </c>
      <c r="AE111" s="322"/>
      <c r="AF111" s="323"/>
      <c r="AG111" s="321"/>
      <c r="AH111" s="321"/>
      <c r="AI111" s="321"/>
      <c r="AJ111" s="280"/>
      <c r="AK111" s="276"/>
      <c r="AL111" s="295"/>
      <c r="AM111" s="295"/>
      <c r="AN111" s="280"/>
      <c r="AO111" s="276"/>
      <c r="AP111" s="295"/>
      <c r="AQ111" s="295"/>
      <c r="AR111" s="280"/>
      <c r="AS111" s="276"/>
      <c r="AT111" s="318">
        <v>41</v>
      </c>
      <c r="AU111" s="318">
        <v>53</v>
      </c>
      <c r="AV111" s="318">
        <v>53</v>
      </c>
      <c r="AW111" s="319">
        <v>53</v>
      </c>
      <c r="AX111" s="320">
        <v>53</v>
      </c>
      <c r="AY111" s="318">
        <v>7</v>
      </c>
      <c r="AZ111" s="295"/>
      <c r="BA111" s="280"/>
      <c r="BB111" s="276"/>
      <c r="BC111" s="295"/>
      <c r="BD111" s="295"/>
      <c r="BE111" s="280"/>
      <c r="BF111" s="295"/>
      <c r="BG111" s="295"/>
      <c r="BH111" s="321"/>
      <c r="BI111" s="322"/>
    </row>
    <row r="112" spans="2:62" ht="21.75" customHeight="1" thickBot="1" x14ac:dyDescent="0.3">
      <c r="B112" s="357" t="s">
        <v>576</v>
      </c>
      <c r="C112" s="358" t="s">
        <v>93</v>
      </c>
      <c r="D112" s="359">
        <v>10</v>
      </c>
      <c r="E112" s="360">
        <v>10</v>
      </c>
      <c r="F112" s="232"/>
      <c r="G112" s="232"/>
      <c r="H112" s="232"/>
      <c r="I112" s="232"/>
      <c r="J112" s="233"/>
      <c r="K112" s="232"/>
      <c r="L112" s="232"/>
      <c r="M112" s="232"/>
      <c r="N112" s="236"/>
      <c r="O112" s="233"/>
      <c r="P112" s="232"/>
      <c r="Q112" s="232"/>
      <c r="R112" s="236"/>
      <c r="S112" s="233"/>
      <c r="T112" s="232"/>
      <c r="U112" s="232"/>
      <c r="V112" s="236"/>
      <c r="W112" s="233"/>
      <c r="X112" s="232"/>
      <c r="Y112" s="232"/>
      <c r="Z112" s="232"/>
      <c r="AA112" s="236"/>
      <c r="AB112" s="233"/>
      <c r="AC112" s="232"/>
      <c r="AD112" s="232"/>
      <c r="AE112" s="236"/>
      <c r="AF112" s="365" t="s">
        <v>67</v>
      </c>
      <c r="AG112" s="232"/>
      <c r="AH112" s="232"/>
      <c r="AI112" s="232"/>
      <c r="AJ112" s="236"/>
      <c r="AK112" s="233"/>
      <c r="AL112" s="232"/>
      <c r="AM112" s="232"/>
      <c r="AN112" s="236"/>
      <c r="AO112" s="233"/>
      <c r="AP112" s="232"/>
      <c r="AQ112" s="232"/>
      <c r="AR112" s="236"/>
      <c r="AS112" s="233"/>
      <c r="AT112" s="232"/>
      <c r="AU112" s="232"/>
      <c r="AV112" s="232"/>
      <c r="AW112" s="236"/>
      <c r="AX112" s="233"/>
      <c r="AY112" s="232"/>
      <c r="AZ112" s="232"/>
      <c r="BA112" s="236"/>
      <c r="BB112" s="233"/>
      <c r="BC112" s="232"/>
      <c r="BD112" s="232"/>
      <c r="BE112" s="236"/>
      <c r="BF112" s="232"/>
      <c r="BG112" s="232"/>
      <c r="BH112" s="232"/>
      <c r="BI112" s="236"/>
    </row>
    <row r="113" spans="2:61" ht="21.75" customHeight="1" thickBot="1" x14ac:dyDescent="0.3">
      <c r="B113" s="357" t="s">
        <v>576</v>
      </c>
      <c r="C113" s="358" t="s">
        <v>94</v>
      </c>
      <c r="D113" s="359">
        <v>10</v>
      </c>
      <c r="E113" s="360">
        <v>10</v>
      </c>
      <c r="F113" s="232"/>
      <c r="G113" s="232"/>
      <c r="H113" s="232"/>
      <c r="I113" s="232"/>
      <c r="J113" s="233"/>
      <c r="K113" s="232"/>
      <c r="L113" s="232"/>
      <c r="M113" s="232"/>
      <c r="N113" s="236"/>
      <c r="O113" s="233"/>
      <c r="P113" s="232"/>
      <c r="Q113" s="232"/>
      <c r="R113" s="236"/>
      <c r="S113" s="233"/>
      <c r="T113" s="232"/>
      <c r="U113" s="232"/>
      <c r="V113" s="236"/>
      <c r="W113" s="233"/>
      <c r="X113" s="232"/>
      <c r="Y113" s="232"/>
      <c r="Z113" s="232"/>
      <c r="AA113" s="236"/>
      <c r="AB113" s="233"/>
      <c r="AC113" s="232"/>
      <c r="AD113" s="232"/>
      <c r="AE113" s="236"/>
      <c r="AF113" s="233"/>
      <c r="AG113" s="298" t="s">
        <v>67</v>
      </c>
      <c r="AH113" s="232"/>
      <c r="AI113" s="232"/>
      <c r="AJ113" s="236"/>
      <c r="AK113" s="233"/>
      <c r="AL113" s="232"/>
      <c r="AM113" s="232"/>
      <c r="AN113" s="236"/>
      <c r="AO113" s="233"/>
      <c r="AP113" s="232"/>
      <c r="AQ113" s="232"/>
      <c r="AR113" s="236"/>
      <c r="AS113" s="233"/>
      <c r="AT113" s="232"/>
      <c r="AU113" s="232"/>
      <c r="AV113" s="232"/>
      <c r="AW113" s="236"/>
      <c r="AX113" s="233"/>
      <c r="AY113" s="232"/>
      <c r="AZ113" s="232"/>
      <c r="BA113" s="236"/>
      <c r="BB113" s="233"/>
      <c r="BC113" s="232"/>
      <c r="BD113" s="232"/>
      <c r="BE113" s="236"/>
      <c r="BF113" s="232"/>
      <c r="BG113" s="232"/>
      <c r="BH113" s="232"/>
      <c r="BI113" s="236"/>
    </row>
    <row r="114" spans="2:61" ht="21.75" customHeight="1" thickBot="1" x14ac:dyDescent="0.3">
      <c r="B114" s="357" t="s">
        <v>577</v>
      </c>
      <c r="C114" s="358" t="s">
        <v>95</v>
      </c>
      <c r="D114" s="359">
        <v>13</v>
      </c>
      <c r="E114" s="360">
        <v>13</v>
      </c>
      <c r="F114" s="232"/>
      <c r="G114" s="232"/>
      <c r="H114" s="232"/>
      <c r="I114" s="232"/>
      <c r="J114" s="233"/>
      <c r="K114" s="232"/>
      <c r="L114" s="232"/>
      <c r="M114" s="232"/>
      <c r="N114" s="236"/>
      <c r="O114" s="233"/>
      <c r="P114" s="232"/>
      <c r="Q114" s="232"/>
      <c r="R114" s="236"/>
      <c r="S114" s="233"/>
      <c r="T114" s="232"/>
      <c r="U114" s="232"/>
      <c r="V114" s="236"/>
      <c r="W114" s="233"/>
      <c r="X114" s="232"/>
      <c r="Y114" s="232"/>
      <c r="Z114" s="232"/>
      <c r="AA114" s="236"/>
      <c r="AB114" s="233"/>
      <c r="AC114" s="232"/>
      <c r="AD114" s="232"/>
      <c r="AE114" s="236"/>
      <c r="AF114" s="233"/>
      <c r="AG114" s="232"/>
      <c r="AH114" s="298" t="s">
        <v>67</v>
      </c>
      <c r="AI114" s="232"/>
      <c r="AJ114" s="236"/>
      <c r="AK114" s="233"/>
      <c r="AL114" s="232"/>
      <c r="AM114" s="232"/>
      <c r="AN114" s="236"/>
      <c r="AO114" s="233"/>
      <c r="AP114" s="232"/>
      <c r="AQ114" s="232"/>
      <c r="AR114" s="236"/>
      <c r="AS114" s="233"/>
      <c r="AT114" s="232"/>
      <c r="AU114" s="232"/>
      <c r="AV114" s="232"/>
      <c r="AW114" s="236"/>
      <c r="AX114" s="233"/>
      <c r="AY114" s="232"/>
      <c r="AZ114" s="232"/>
      <c r="BA114" s="236"/>
      <c r="BB114" s="233"/>
      <c r="BC114" s="232"/>
      <c r="BD114" s="232"/>
      <c r="BE114" s="236"/>
      <c r="BF114" s="232"/>
      <c r="BG114" s="232"/>
      <c r="BH114" s="232"/>
      <c r="BI114" s="236"/>
    </row>
    <row r="115" spans="2:61" ht="21.75" customHeight="1" thickBot="1" x14ac:dyDescent="0.3">
      <c r="B115" s="361" t="s">
        <v>578</v>
      </c>
      <c r="C115" s="362" t="s">
        <v>96</v>
      </c>
      <c r="D115" s="363">
        <v>20</v>
      </c>
      <c r="E115" s="364">
        <v>20</v>
      </c>
      <c r="F115" s="232"/>
      <c r="G115" s="232"/>
      <c r="H115" s="232"/>
      <c r="I115" s="232"/>
      <c r="J115" s="233"/>
      <c r="K115" s="232"/>
      <c r="L115" s="232"/>
      <c r="M115" s="232"/>
      <c r="N115" s="236"/>
      <c r="O115" s="233"/>
      <c r="P115" s="232"/>
      <c r="Q115" s="232"/>
      <c r="R115" s="236"/>
      <c r="S115" s="233"/>
      <c r="T115" s="232"/>
      <c r="U115" s="232"/>
      <c r="V115" s="236"/>
      <c r="W115" s="233"/>
      <c r="X115" s="232"/>
      <c r="Y115" s="232"/>
      <c r="Z115" s="232"/>
      <c r="AA115" s="236"/>
      <c r="AB115" s="233"/>
      <c r="AC115" s="232"/>
      <c r="AD115" s="232"/>
      <c r="AE115" s="236"/>
      <c r="AF115" s="233"/>
      <c r="AG115" s="232"/>
      <c r="AH115" s="232"/>
      <c r="AI115" s="232"/>
      <c r="AJ115" s="366" t="s">
        <v>67</v>
      </c>
      <c r="AK115" s="233"/>
      <c r="AL115" s="232"/>
      <c r="AM115" s="232"/>
      <c r="AN115" s="236"/>
      <c r="AO115" s="233"/>
      <c r="AP115" s="232"/>
      <c r="AQ115" s="232"/>
      <c r="AR115" s="236"/>
      <c r="AS115" s="233"/>
      <c r="AT115" s="232"/>
      <c r="AU115" s="232"/>
      <c r="AV115" s="232"/>
      <c r="AW115" s="236"/>
      <c r="AX115" s="233"/>
      <c r="AY115" s="232"/>
      <c r="AZ115" s="232"/>
      <c r="BA115" s="236"/>
      <c r="BB115" s="233"/>
      <c r="BC115" s="232"/>
      <c r="BD115" s="232"/>
      <c r="BE115" s="236"/>
      <c r="BF115" s="232"/>
      <c r="BG115" s="232"/>
      <c r="BH115" s="232"/>
      <c r="BI115" s="236"/>
    </row>
    <row r="116" spans="2:61" ht="19.5" customHeight="1" x14ac:dyDescent="0.25"/>
  </sheetData>
  <mergeCells count="75">
    <mergeCell ref="BB97:BE98"/>
    <mergeCell ref="BF97:BI98"/>
    <mergeCell ref="F96:BA96"/>
    <mergeCell ref="B97:E97"/>
    <mergeCell ref="F97:I97"/>
    <mergeCell ref="J97:N98"/>
    <mergeCell ref="O97:R98"/>
    <mergeCell ref="S97:V98"/>
    <mergeCell ref="W97:AA98"/>
    <mergeCell ref="AB97:AE98"/>
    <mergeCell ref="AF97:AJ98"/>
    <mergeCell ref="AK97:AN98"/>
    <mergeCell ref="AO97:AR98"/>
    <mergeCell ref="AS97:AW98"/>
    <mergeCell ref="AX97:BA98"/>
    <mergeCell ref="BF74:BI75"/>
    <mergeCell ref="F73:BA73"/>
    <mergeCell ref="B74:E74"/>
    <mergeCell ref="F74:I74"/>
    <mergeCell ref="J74:N75"/>
    <mergeCell ref="O74:R75"/>
    <mergeCell ref="S74:V75"/>
    <mergeCell ref="W74:AA75"/>
    <mergeCell ref="AB74:AE75"/>
    <mergeCell ref="AF74:AJ75"/>
    <mergeCell ref="AK74:AN75"/>
    <mergeCell ref="AO74:AR75"/>
    <mergeCell ref="AS74:AW75"/>
    <mergeCell ref="AX74:BA75"/>
    <mergeCell ref="BB74:BE75"/>
    <mergeCell ref="AK50:AN51"/>
    <mergeCell ref="AO50:AR51"/>
    <mergeCell ref="AS50:AW51"/>
    <mergeCell ref="AX50:BA51"/>
    <mergeCell ref="BB50:BE51"/>
    <mergeCell ref="BF50:BI51"/>
    <mergeCell ref="BF25:BI26"/>
    <mergeCell ref="F49:BA49"/>
    <mergeCell ref="B50:E50"/>
    <mergeCell ref="F50:I50"/>
    <mergeCell ref="J50:N51"/>
    <mergeCell ref="O50:R51"/>
    <mergeCell ref="S50:V51"/>
    <mergeCell ref="W50:AA51"/>
    <mergeCell ref="AB50:AE51"/>
    <mergeCell ref="AF50:AJ51"/>
    <mergeCell ref="AF25:AJ26"/>
    <mergeCell ref="AK25:AN26"/>
    <mergeCell ref="AO25:AR26"/>
    <mergeCell ref="AS25:AW26"/>
    <mergeCell ref="AX25:BA26"/>
    <mergeCell ref="BB25:BE26"/>
    <mergeCell ref="BF2:BI3"/>
    <mergeCell ref="B2:E2"/>
    <mergeCell ref="F24:BA24"/>
    <mergeCell ref="B25:E25"/>
    <mergeCell ref="F25:I25"/>
    <mergeCell ref="J25:N26"/>
    <mergeCell ref="O25:R26"/>
    <mergeCell ref="S25:V26"/>
    <mergeCell ref="W25:AA26"/>
    <mergeCell ref="AB25:AE26"/>
    <mergeCell ref="AF2:AJ3"/>
    <mergeCell ref="AK2:AN3"/>
    <mergeCell ref="AO2:AR3"/>
    <mergeCell ref="AS2:AW3"/>
    <mergeCell ref="AX2:BA3"/>
    <mergeCell ref="F1:BA1"/>
    <mergeCell ref="F2:I2"/>
    <mergeCell ref="BB2:BE3"/>
    <mergeCell ref="J2:N3"/>
    <mergeCell ref="O2:R3"/>
    <mergeCell ref="S2:V3"/>
    <mergeCell ref="W2:AA3"/>
    <mergeCell ref="AB2:A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2F27556AB0764B8DE0769B7EDDFD33" ma:contentTypeVersion="369" ma:contentTypeDescription="Create a new document." ma:contentTypeScope="" ma:versionID="bfe772d6cfacaefd54595d0620c7bfb9">
  <xsd:schema xmlns:xsd="http://www.w3.org/2001/XMLSchema" xmlns:xs="http://www.w3.org/2001/XMLSchema" xmlns:p="http://schemas.microsoft.com/office/2006/metadata/properties" xmlns:ns1="http://schemas.microsoft.com/sharepoint/v3" xmlns:ns2="9c711988-a8ec-46a9-bc84-16c5ab049617" xmlns:ns3="13445315-a653-44bc-bf6b-33d6f6e48986" targetNamespace="http://schemas.microsoft.com/office/2006/metadata/properties" ma:root="true" ma:fieldsID="127f2961001f48b9fe96a6abbb636566" ns1:_="" ns2:_="" ns3:_="">
    <xsd:import namespace="http://schemas.microsoft.com/sharepoint/v3"/>
    <xsd:import namespace="9c711988-a8ec-46a9-bc84-16c5ab049617"/>
    <xsd:import namespace="13445315-a653-44bc-bf6b-33d6f6e48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11988-a8ec-46a9-bc84-16c5ab049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5315-a653-44bc-bf6b-33d6f6e4898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71949-BA30-4FEF-81B5-7BC2175BA204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13445315-a653-44bc-bf6b-33d6f6e48986"/>
    <ds:schemaRef ds:uri="http://schemas.microsoft.com/office/2006/documentManagement/types"/>
    <ds:schemaRef ds:uri="9c711988-a8ec-46a9-bc84-16c5ab049617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0C80EF-0DFA-4BBF-8BC5-16833A32F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711988-a8ec-46a9-bc84-16c5ab049617"/>
    <ds:schemaRef ds:uri="13445315-a653-44bc-bf6b-33d6f6e48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50188A-13B5-452B-A5AD-030082A64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Schedule Analysis</vt:lpstr>
      <vt:lpstr>Costs Analysis</vt:lpstr>
      <vt:lpstr>International Sum</vt:lpstr>
      <vt:lpstr>Conversion </vt:lpstr>
      <vt:lpstr>Approval Score Card</vt:lpstr>
      <vt:lpstr>Implementation Schedule</vt:lpstr>
      <vt:lpstr>Enclosure</vt:lpstr>
      <vt:lpstr>Sheet1</vt:lpstr>
      <vt:lpstr>'Conversion 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ashley.volling@icumed.com</dc:creator>
  <cp:lastModifiedBy>Ashley N Volling</cp:lastModifiedBy>
  <cp:lastPrinted>2018-06-14T14:23:54Z</cp:lastPrinted>
  <dcterms:created xsi:type="dcterms:W3CDTF">2017-09-26T16:35:49Z</dcterms:created>
  <dcterms:modified xsi:type="dcterms:W3CDTF">2021-08-05T14:13:42Z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0x0101007F2F27556AB0764B8DE0769B7EDDFD33</vt:lpwstr>
  </property>
</Properties>
</file>